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1910" windowHeight="5460" tabRatio="595" activeTab="4"/>
  </bookViews>
  <sheets>
    <sheet name="Shp. grandi" sheetId="11" r:id="rId1"/>
    <sheet name="te hyrat vetanake" sheetId="16" r:id="rId2"/>
    <sheet name="te hyrat e bartura" sheetId="17" r:id="rId3"/>
    <sheet name="participime dhe donacione" sheetId="19" r:id="rId4"/>
    <sheet name="totali" sheetId="18" r:id="rId5"/>
    <sheet name="Sheet1" sheetId="20" state="hidden" r:id="rId6"/>
  </sheets>
  <calcPr calcId="145621"/>
</workbook>
</file>

<file path=xl/calcChain.xml><?xml version="1.0" encoding="utf-8"?>
<calcChain xmlns="http://schemas.openxmlformats.org/spreadsheetml/2006/main">
  <c r="F22" i="11" l="1"/>
  <c r="F22" i="18"/>
  <c r="G22" i="18"/>
  <c r="I7" i="18"/>
  <c r="I8" i="18"/>
  <c r="I9" i="18"/>
  <c r="I11" i="18"/>
  <c r="I12" i="18"/>
  <c r="I16" i="18"/>
  <c r="I20" i="18"/>
  <c r="I25" i="18"/>
  <c r="I26" i="18"/>
  <c r="H6" i="18"/>
  <c r="H7" i="18"/>
  <c r="H8" i="18"/>
  <c r="H9" i="18"/>
  <c r="H10" i="18"/>
  <c r="H11" i="18"/>
  <c r="H12" i="18"/>
  <c r="H13" i="18"/>
  <c r="H14" i="18"/>
  <c r="H15" i="18"/>
  <c r="H16" i="18"/>
  <c r="H18" i="18"/>
  <c r="H19" i="18"/>
  <c r="H20" i="18"/>
  <c r="H21" i="18"/>
  <c r="H23" i="18"/>
  <c r="H24" i="18"/>
  <c r="H25" i="18"/>
  <c r="H26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3" i="18"/>
  <c r="G24" i="18"/>
  <c r="G25" i="18"/>
  <c r="G26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3" i="18"/>
  <c r="F24" i="18"/>
  <c r="F25" i="18"/>
  <c r="F26" i="18"/>
  <c r="E6" i="18"/>
  <c r="E7" i="18"/>
  <c r="E8" i="18"/>
  <c r="E9" i="18"/>
  <c r="E10" i="18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E5" i="18"/>
  <c r="F5" i="18"/>
  <c r="G5" i="18"/>
  <c r="H5" i="18"/>
  <c r="D5" i="18"/>
  <c r="D17" i="11"/>
  <c r="E17" i="11"/>
  <c r="C22" i="18"/>
  <c r="C17" i="18"/>
  <c r="C27" i="18"/>
  <c r="C22" i="17"/>
  <c r="C17" i="17"/>
  <c r="C22" i="19"/>
  <c r="C17" i="19"/>
  <c r="C22" i="16"/>
  <c r="D22" i="16"/>
  <c r="D27" i="16"/>
  <c r="C17" i="16"/>
  <c r="C22" i="11"/>
  <c r="C17" i="11"/>
  <c r="F17" i="11"/>
  <c r="G17" i="11"/>
  <c r="H17" i="11"/>
  <c r="G17" i="17"/>
  <c r="G27" i="17"/>
  <c r="I18" i="11"/>
  <c r="I19" i="11"/>
  <c r="I17" i="11"/>
  <c r="I20" i="11"/>
  <c r="I21" i="11"/>
  <c r="I23" i="11"/>
  <c r="I24" i="11"/>
  <c r="I25" i="11"/>
  <c r="I26" i="11"/>
  <c r="E27" i="11"/>
  <c r="F27" i="11"/>
  <c r="G27" i="11"/>
  <c r="H27" i="11"/>
  <c r="D27" i="11"/>
  <c r="C27" i="11"/>
  <c r="C27" i="19"/>
  <c r="E22" i="11"/>
  <c r="G22" i="11"/>
  <c r="H22" i="11"/>
  <c r="D22" i="11"/>
  <c r="I6" i="11"/>
  <c r="I7" i="11"/>
  <c r="I8" i="11"/>
  <c r="I9" i="11"/>
  <c r="I10" i="11"/>
  <c r="I11" i="11"/>
  <c r="I12" i="11"/>
  <c r="I13" i="11"/>
  <c r="I14" i="11"/>
  <c r="I15" i="11"/>
  <c r="I16" i="11"/>
  <c r="I5" i="11"/>
  <c r="I14" i="19"/>
  <c r="I14" i="18"/>
  <c r="I6" i="19"/>
  <c r="I7" i="19"/>
  <c r="I8" i="19"/>
  <c r="I9" i="19"/>
  <c r="I10" i="19"/>
  <c r="I11" i="19"/>
  <c r="I12" i="19"/>
  <c r="I13" i="19"/>
  <c r="I15" i="19"/>
  <c r="I16" i="19"/>
  <c r="I18" i="19"/>
  <c r="I19" i="19"/>
  <c r="I20" i="19"/>
  <c r="I21" i="19"/>
  <c r="I23" i="19"/>
  <c r="I24" i="19"/>
  <c r="I25" i="19"/>
  <c r="I26" i="19"/>
  <c r="I5" i="19"/>
  <c r="E22" i="19"/>
  <c r="F22" i="19"/>
  <c r="G22" i="19"/>
  <c r="H22" i="19"/>
  <c r="D22" i="19"/>
  <c r="I22" i="19"/>
  <c r="E17" i="19"/>
  <c r="E27" i="19"/>
  <c r="F17" i="19"/>
  <c r="F27" i="19"/>
  <c r="G17" i="19"/>
  <c r="G27" i="19"/>
  <c r="I27" i="19"/>
  <c r="H17" i="19"/>
  <c r="H27" i="19"/>
  <c r="D17" i="19"/>
  <c r="C27" i="16"/>
  <c r="I26" i="17"/>
  <c r="I25" i="17"/>
  <c r="I24" i="17"/>
  <c r="I23" i="17"/>
  <c r="H22" i="17"/>
  <c r="G22" i="17"/>
  <c r="F22" i="17"/>
  <c r="E22" i="17"/>
  <c r="I22" i="17"/>
  <c r="D22" i="17"/>
  <c r="D27" i="17"/>
  <c r="C27" i="17"/>
  <c r="I21" i="17"/>
  <c r="I20" i="17"/>
  <c r="I19" i="17"/>
  <c r="I18" i="17"/>
  <c r="H17" i="17"/>
  <c r="H27" i="17"/>
  <c r="F17" i="17"/>
  <c r="F27" i="17"/>
  <c r="E17" i="17"/>
  <c r="E27" i="17"/>
  <c r="D17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26" i="16"/>
  <c r="I25" i="16"/>
  <c r="I24" i="16"/>
  <c r="I24" i="18"/>
  <c r="I23" i="16"/>
  <c r="I23" i="18"/>
  <c r="H22" i="16"/>
  <c r="G22" i="16"/>
  <c r="F22" i="16"/>
  <c r="F27" i="16"/>
  <c r="E22" i="16"/>
  <c r="I21" i="16"/>
  <c r="I21" i="18"/>
  <c r="I20" i="16"/>
  <c r="I19" i="16"/>
  <c r="I19" i="18"/>
  <c r="I18" i="16"/>
  <c r="I18" i="18"/>
  <c r="H17" i="16"/>
  <c r="I17" i="16"/>
  <c r="I17" i="18"/>
  <c r="G17" i="16"/>
  <c r="F17" i="16"/>
  <c r="E17" i="16"/>
  <c r="E17" i="18"/>
  <c r="D17" i="16"/>
  <c r="I16" i="16"/>
  <c r="I15" i="16"/>
  <c r="I15" i="18"/>
  <c r="I14" i="16"/>
  <c r="I13" i="16"/>
  <c r="I12" i="16"/>
  <c r="I11" i="16"/>
  <c r="I10" i="16"/>
  <c r="I10" i="18"/>
  <c r="I9" i="16"/>
  <c r="I8" i="16"/>
  <c r="I7" i="16"/>
  <c r="I6" i="16"/>
  <c r="I6" i="18"/>
  <c r="I5" i="16"/>
  <c r="I5" i="18"/>
  <c r="G27" i="16"/>
  <c r="I27" i="17"/>
  <c r="D27" i="19"/>
  <c r="I17" i="19"/>
  <c r="F27" i="18"/>
  <c r="H27" i="16"/>
  <c r="H27" i="18"/>
  <c r="H17" i="18"/>
  <c r="I13" i="18"/>
  <c r="E27" i="16"/>
  <c r="E27" i="18"/>
  <c r="I22" i="16"/>
  <c r="H22" i="18"/>
  <c r="I22" i="11"/>
  <c r="G27" i="18"/>
  <c r="I27" i="11"/>
  <c r="D27" i="18"/>
  <c r="I22" i="18"/>
  <c r="I27" i="16"/>
  <c r="I27" i="18"/>
</calcChain>
</file>

<file path=xl/sharedStrings.xml><?xml version="1.0" encoding="utf-8"?>
<sst xmlns="http://schemas.openxmlformats.org/spreadsheetml/2006/main" count="265" uniqueCount="93">
  <si>
    <t xml:space="preserve"> 160/16027</t>
  </si>
  <si>
    <t>163/16327</t>
  </si>
  <si>
    <t>175/17527</t>
  </si>
  <si>
    <t>180/18187</t>
  </si>
  <si>
    <t>180/18431</t>
  </si>
  <si>
    <t>169/16927</t>
  </si>
  <si>
    <t>167/16835</t>
  </si>
  <si>
    <t>195/19635</t>
  </si>
  <si>
    <t>470/47027</t>
  </si>
  <si>
    <t>650/65335</t>
  </si>
  <si>
    <t>660/66440</t>
  </si>
  <si>
    <t>730/73036</t>
  </si>
  <si>
    <t>730/74600</t>
  </si>
  <si>
    <t>850/85027</t>
  </si>
  <si>
    <t>920/92135</t>
  </si>
  <si>
    <t>920/92730</t>
  </si>
  <si>
    <t>920/93780</t>
  </si>
  <si>
    <t>920/94980</t>
  </si>
  <si>
    <t>Zhvillim Ekonomik</t>
  </si>
  <si>
    <t>480/48027</t>
  </si>
  <si>
    <t xml:space="preserve"> Subvencione  </t>
  </si>
  <si>
    <t>755/75631</t>
  </si>
  <si>
    <t>Uprave/Programi</t>
  </si>
  <si>
    <t>Broj radnika</t>
  </si>
  <si>
    <t>Naplate</t>
  </si>
  <si>
    <t>Robe I  usluge</t>
  </si>
  <si>
    <t>Opstinski troskovi</t>
  </si>
  <si>
    <t>Kapitalni troskovi</t>
  </si>
  <si>
    <t>Ukupno</t>
  </si>
  <si>
    <t>Kancelarija Predsednika</t>
  </si>
  <si>
    <t>Opsta administarcija</t>
  </si>
  <si>
    <t>Prokura</t>
  </si>
  <si>
    <t>Kancelarija Skupstine</t>
  </si>
  <si>
    <t>Budzet I finansije</t>
  </si>
  <si>
    <t>Javne usluge I infrastruktura</t>
  </si>
  <si>
    <t>troskovi od granda</t>
  </si>
  <si>
    <t>uprave/programi</t>
  </si>
  <si>
    <t>broj radnika</t>
  </si>
  <si>
    <t>naplate</t>
  </si>
  <si>
    <t>Robe I usluge</t>
  </si>
  <si>
    <t>Opsta administracija</t>
  </si>
  <si>
    <t>kancelarija Skupstine</t>
  </si>
  <si>
    <t xml:space="preserve">Nabavka </t>
  </si>
  <si>
    <t>Javne usluge I infrastuktura</t>
  </si>
  <si>
    <t>Kancelarija zajednica</t>
  </si>
  <si>
    <t>Poljoprivreda I sumarstvo</t>
  </si>
  <si>
    <t>Geodezija Katastar</t>
  </si>
  <si>
    <t>Urnbanizam I stanovanje</t>
  </si>
  <si>
    <t>Zdravstvo</t>
  </si>
  <si>
    <t>UZSP</t>
  </si>
  <si>
    <t>Troskovi   Januar-Mart  2018</t>
  </si>
  <si>
    <t>Troskovi od sosptvenih prihoda</t>
  </si>
  <si>
    <t>Troskovi od prenesenih prihodaShpenzimet nga te hyrat e bartura</t>
  </si>
  <si>
    <t>Troskovi od participacije I donacije</t>
  </si>
  <si>
    <t>Uprave/programi</t>
  </si>
  <si>
    <t>kapitalni troskovi</t>
  </si>
  <si>
    <t>Kancelarija Predsednka</t>
  </si>
  <si>
    <t>Nabavka</t>
  </si>
  <si>
    <t>Javne usluge, infrastruktura</t>
  </si>
  <si>
    <t>Zastita I spasavanje</t>
  </si>
  <si>
    <t>kancelarija zajednica</t>
  </si>
  <si>
    <t>Ekonomski razvoj</t>
  </si>
  <si>
    <t>Katastar, Geodezija</t>
  </si>
  <si>
    <t>Urbanizam I stanovanje</t>
  </si>
  <si>
    <t>USPB</t>
  </si>
  <si>
    <t>GCPM</t>
  </si>
  <si>
    <t>USP</t>
  </si>
  <si>
    <t>Kultura  omladina I sport</t>
  </si>
  <si>
    <t>Obrazovanej I nauka</t>
  </si>
  <si>
    <t>OUO</t>
  </si>
  <si>
    <t>Predskolsko obrazovanje</t>
  </si>
  <si>
    <t>osnovno obrazovanje</t>
  </si>
  <si>
    <t>srednje obrazovanje</t>
  </si>
  <si>
    <t xml:space="preserve"> Subvencije </t>
  </si>
  <si>
    <t>Kancelarija predsednika</t>
  </si>
  <si>
    <t>ZSP</t>
  </si>
  <si>
    <t>Kultura, omladina I sport</t>
  </si>
  <si>
    <t>Obrazovanje I nauka</t>
  </si>
  <si>
    <t>predskolsko obrazovanje</t>
  </si>
  <si>
    <t>Robe I uskluge</t>
  </si>
  <si>
    <t>Subvencije</t>
  </si>
  <si>
    <t xml:space="preserve">Kapitalni troskovi </t>
  </si>
  <si>
    <t>Kancealrija Predsednika</t>
  </si>
  <si>
    <t>Kancealrija zajendica</t>
  </si>
  <si>
    <t>Kancelarija zahednica</t>
  </si>
  <si>
    <t>Uzbanizam I stanovanje</t>
  </si>
  <si>
    <t>Kancealrija Skupstine</t>
  </si>
  <si>
    <t>javne usluge I infrastruktura</t>
  </si>
  <si>
    <t>zastita I spasavanje</t>
  </si>
  <si>
    <t>UZSB</t>
  </si>
  <si>
    <t>kancealrija zajednica</t>
  </si>
  <si>
    <t>CSP</t>
  </si>
  <si>
    <t>Srednje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</si>
</sst>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</font>
    <font>
      <sz val="9"/>
      <name val="Arial"/>
      <family val="2"/>
    </font>
    <font>
      <b/>
      <sz val="9"/>
      <name val="Arial"/>
      <family val="2"/>
    </font>
    <font>
      <sz val="14"/>
      <name val="Bauhaus 93"/>
      <family val="5"/>
    </font>
    <font>
      <sz val="8"/>
      <name val="Bauhaus 93"/>
      <family val="5"/>
    </font>
    <font>
      <u/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3" fontId="4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164" fontId="7" fillId="4" borderId="1" xfId="1" applyNumberFormat="1" applyFont="1" applyFill="1" applyBorder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1" fontId="6" fillId="3" borderId="1" xfId="0" applyNumberFormat="1" applyFont="1" applyFill="1" applyBorder="1" applyAlignment="1">
      <alignment wrapText="1"/>
    </xf>
    <xf numFmtId="43" fontId="6" fillId="3" borderId="1" xfId="1" applyFont="1" applyFill="1" applyBorder="1"/>
    <xf numFmtId="43" fontId="6" fillId="3" borderId="1" xfId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right" wrapText="1"/>
    </xf>
    <xf numFmtId="164" fontId="7" fillId="3" borderId="1" xfId="1" applyNumberFormat="1" applyFont="1" applyFill="1" applyBorder="1"/>
    <xf numFmtId="43" fontId="6" fillId="0" borderId="1" xfId="1" applyFont="1" applyFill="1" applyBorder="1"/>
    <xf numFmtId="43" fontId="0" fillId="0" borderId="0" xfId="1" applyFont="1"/>
    <xf numFmtId="164" fontId="0" fillId="0" borderId="0" xfId="0" applyNumberFormat="1"/>
    <xf numFmtId="43" fontId="0" fillId="0" borderId="0" xfId="0" applyNumberFormat="1"/>
    <xf numFmtId="43" fontId="4" fillId="0" borderId="0" xfId="1" applyFont="1"/>
    <xf numFmtId="0" fontId="10" fillId="0" borderId="0" xfId="0" applyFont="1"/>
    <xf numFmtId="0" fontId="11" fillId="0" borderId="0" xfId="0" applyFont="1"/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43" fontId="7" fillId="3" borderId="1" xfId="1" applyFont="1" applyFill="1" applyBorder="1"/>
    <xf numFmtId="43" fontId="7" fillId="4" borderId="1" xfId="1" applyFont="1" applyFill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43" fontId="4" fillId="0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164" fontId="7" fillId="6" borderId="1" xfId="1" applyNumberFormat="1" applyFont="1" applyFill="1" applyBorder="1"/>
    <xf numFmtId="43" fontId="6" fillId="6" borderId="1" xfId="1" applyFont="1" applyFill="1" applyBorder="1"/>
    <xf numFmtId="0" fontId="7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43" fontId="11" fillId="0" borderId="0" xfId="1" applyFont="1"/>
    <xf numFmtId="43" fontId="7" fillId="6" borderId="1" xfId="1" applyFont="1" applyFill="1" applyBorder="1"/>
    <xf numFmtId="43" fontId="7" fillId="4" borderId="1" xfId="1" applyNumberFormat="1" applyFont="1" applyFill="1" applyBorder="1"/>
    <xf numFmtId="0" fontId="12" fillId="0" borderId="0" xfId="0" applyFont="1" applyAlignment="1">
      <alignment horizontal="center"/>
    </xf>
    <xf numFmtId="4" fontId="4" fillId="0" borderId="0" xfId="0" applyNumberFormat="1" applyFont="1"/>
    <xf numFmtId="0" fontId="8" fillId="5" borderId="4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K38"/>
  <sheetViews>
    <sheetView topLeftCell="A19" workbookViewId="0">
      <selection activeCell="A54" sqref="A54"/>
    </sheetView>
  </sheetViews>
  <sheetFormatPr defaultRowHeight="13.5" customHeight="1" x14ac:dyDescent="0.2"/>
  <cols>
    <col min="1" max="1" width="27.42578125" style="33" customWidth="1"/>
    <col min="2" max="2" width="11.140625" style="2" customWidth="1"/>
    <col min="3" max="3" width="8.7109375" style="2" customWidth="1"/>
    <col min="4" max="4" width="14.85546875" style="2" customWidth="1"/>
    <col min="5" max="5" width="15" style="2" customWidth="1"/>
    <col min="6" max="6" width="12.7109375" style="2" customWidth="1"/>
    <col min="7" max="7" width="14.140625" style="2" customWidth="1"/>
    <col min="8" max="8" width="15.140625" style="20" customWidth="1"/>
    <col min="9" max="9" width="17.42578125" style="20" customWidth="1"/>
    <col min="11" max="11" width="14" bestFit="1" customWidth="1"/>
  </cols>
  <sheetData>
    <row r="3" spans="1:11" s="6" customFormat="1" ht="13.5" customHeight="1" x14ac:dyDescent="0.35">
      <c r="A3" s="44" t="s">
        <v>35</v>
      </c>
      <c r="B3" s="45"/>
      <c r="C3" s="45"/>
      <c r="D3" s="46"/>
      <c r="E3" s="46"/>
      <c r="F3" s="46"/>
      <c r="G3" s="46"/>
      <c r="H3" s="46"/>
      <c r="I3" s="46"/>
    </row>
    <row r="4" spans="1:11" s="1" customFormat="1" ht="28.5" customHeight="1" x14ac:dyDescent="0.2">
      <c r="A4" s="4" t="s">
        <v>54</v>
      </c>
      <c r="B4" s="4" t="s">
        <v>36</v>
      </c>
      <c r="C4" s="4" t="s">
        <v>37</v>
      </c>
      <c r="D4" s="5" t="s">
        <v>38</v>
      </c>
      <c r="E4" s="5" t="s">
        <v>39</v>
      </c>
      <c r="F4" s="5" t="s">
        <v>26</v>
      </c>
      <c r="G4" s="5" t="s">
        <v>73</v>
      </c>
      <c r="H4" s="5" t="s">
        <v>27</v>
      </c>
      <c r="I4" s="5" t="s">
        <v>28</v>
      </c>
    </row>
    <row r="5" spans="1:11" ht="13.5" customHeight="1" x14ac:dyDescent="0.2">
      <c r="A5" s="29" t="s">
        <v>74</v>
      </c>
      <c r="B5" s="9" t="s">
        <v>0</v>
      </c>
      <c r="C5" s="10"/>
      <c r="D5" s="11">
        <v>61539.97</v>
      </c>
      <c r="E5" s="11">
        <v>28623.24</v>
      </c>
      <c r="F5" s="11">
        <v>801.24</v>
      </c>
      <c r="G5" s="11"/>
      <c r="H5" s="11"/>
      <c r="I5" s="11">
        <f>D5+E5+F5+G5+H5</f>
        <v>90964.450000000012</v>
      </c>
    </row>
    <row r="6" spans="1:11" ht="13.5" customHeight="1" x14ac:dyDescent="0.2">
      <c r="A6" s="29" t="s">
        <v>40</v>
      </c>
      <c r="B6" s="9" t="s">
        <v>1</v>
      </c>
      <c r="C6" s="10"/>
      <c r="D6" s="11">
        <v>54196.92</v>
      </c>
      <c r="E6" s="11">
        <v>52789.98</v>
      </c>
      <c r="F6" s="11">
        <v>6384.14</v>
      </c>
      <c r="G6" s="11"/>
      <c r="H6" s="11">
        <v>59903</v>
      </c>
      <c r="I6" s="11">
        <f t="shared" ref="I6:I26" si="0">D6+E6+F6+G6+H6</f>
        <v>173274.03999999998</v>
      </c>
    </row>
    <row r="7" spans="1:11" ht="13.5" customHeight="1" x14ac:dyDescent="0.2">
      <c r="A7" s="29" t="s">
        <v>42</v>
      </c>
      <c r="B7" s="9" t="s">
        <v>6</v>
      </c>
      <c r="C7" s="10"/>
      <c r="D7" s="11">
        <v>13827.46</v>
      </c>
      <c r="E7" s="11"/>
      <c r="F7" s="11"/>
      <c r="G7" s="11"/>
      <c r="H7" s="11"/>
      <c r="I7" s="11">
        <f t="shared" si="0"/>
        <v>13827.46</v>
      </c>
    </row>
    <row r="8" spans="1:11" ht="13.5" customHeight="1" x14ac:dyDescent="0.2">
      <c r="A8" s="29" t="s">
        <v>41</v>
      </c>
      <c r="B8" s="9" t="s">
        <v>5</v>
      </c>
      <c r="C8" s="10"/>
      <c r="D8" s="11">
        <v>20459.79</v>
      </c>
      <c r="E8" s="11">
        <v>57.58</v>
      </c>
      <c r="F8" s="11"/>
      <c r="G8" s="11"/>
      <c r="H8" s="11"/>
      <c r="I8" s="11">
        <f t="shared" si="0"/>
        <v>20517.370000000003</v>
      </c>
    </row>
    <row r="9" spans="1:11" ht="13.5" customHeight="1" x14ac:dyDescent="0.2">
      <c r="A9" s="29" t="s">
        <v>33</v>
      </c>
      <c r="B9" s="9" t="s">
        <v>2</v>
      </c>
      <c r="C9" s="10"/>
      <c r="D9" s="11">
        <v>46059.93</v>
      </c>
      <c r="E9" s="11">
        <v>981</v>
      </c>
      <c r="F9" s="11">
        <v>1297.18</v>
      </c>
      <c r="G9" s="11"/>
      <c r="H9" s="11"/>
      <c r="I9" s="11">
        <f t="shared" si="0"/>
        <v>48338.11</v>
      </c>
    </row>
    <row r="10" spans="1:11" ht="27" customHeight="1" x14ac:dyDescent="0.2">
      <c r="A10" s="29" t="s">
        <v>43</v>
      </c>
      <c r="B10" s="9" t="s">
        <v>3</v>
      </c>
      <c r="C10" s="10"/>
      <c r="D10" s="11">
        <v>22765.55</v>
      </c>
      <c r="E10" s="11">
        <v>129618.78</v>
      </c>
      <c r="F10" s="11">
        <v>59541.01</v>
      </c>
      <c r="G10" s="12"/>
      <c r="H10" s="12">
        <v>157968.75</v>
      </c>
      <c r="I10" s="11">
        <f t="shared" si="0"/>
        <v>369894.08999999997</v>
      </c>
    </row>
    <row r="11" spans="1:11" ht="13.5" customHeight="1" x14ac:dyDescent="0.2">
      <c r="A11" s="30" t="s">
        <v>39</v>
      </c>
      <c r="B11" s="9" t="s">
        <v>4</v>
      </c>
      <c r="C11" s="10"/>
      <c r="D11" s="11">
        <v>71236.740000000005</v>
      </c>
      <c r="E11" s="11">
        <v>15852.26</v>
      </c>
      <c r="F11" s="11">
        <v>4041.43</v>
      </c>
      <c r="G11" s="11"/>
      <c r="H11" s="11"/>
      <c r="I11" s="11">
        <f t="shared" si="0"/>
        <v>91130.43</v>
      </c>
      <c r="K11" s="19"/>
    </row>
    <row r="12" spans="1:11" ht="13.5" customHeight="1" x14ac:dyDescent="0.2">
      <c r="A12" s="29" t="s">
        <v>44</v>
      </c>
      <c r="B12" s="9" t="s">
        <v>7</v>
      </c>
      <c r="C12" s="10"/>
      <c r="D12" s="11">
        <v>12740.46</v>
      </c>
      <c r="E12" s="11"/>
      <c r="F12" s="11"/>
      <c r="G12" s="11"/>
      <c r="H12" s="11"/>
      <c r="I12" s="11">
        <f t="shared" si="0"/>
        <v>12740.46</v>
      </c>
    </row>
    <row r="13" spans="1:11" ht="13.5" customHeight="1" x14ac:dyDescent="0.2">
      <c r="A13" s="8" t="s">
        <v>45</v>
      </c>
      <c r="B13" s="9" t="s">
        <v>8</v>
      </c>
      <c r="C13" s="10"/>
      <c r="D13" s="11">
        <v>35114.04</v>
      </c>
      <c r="E13" s="11">
        <v>1720.65</v>
      </c>
      <c r="F13" s="11">
        <v>799.31</v>
      </c>
      <c r="G13" s="11"/>
      <c r="H13" s="11"/>
      <c r="I13" s="11">
        <f t="shared" si="0"/>
        <v>37634</v>
      </c>
    </row>
    <row r="14" spans="1:11" ht="13.5" customHeight="1" x14ac:dyDescent="0.2">
      <c r="A14" s="8" t="s">
        <v>18</v>
      </c>
      <c r="B14" s="9" t="s">
        <v>19</v>
      </c>
      <c r="C14" s="10"/>
      <c r="D14" s="11">
        <v>23404.41</v>
      </c>
      <c r="E14" s="11">
        <v>10174.700000000001</v>
      </c>
      <c r="F14" s="43">
        <v>186.16</v>
      </c>
      <c r="G14" s="11"/>
      <c r="H14" s="11"/>
      <c r="I14" s="11">
        <f t="shared" si="0"/>
        <v>33765.270000000004</v>
      </c>
      <c r="K14" s="34"/>
    </row>
    <row r="15" spans="1:11" ht="13.5" customHeight="1" x14ac:dyDescent="0.2">
      <c r="A15" s="8" t="s">
        <v>46</v>
      </c>
      <c r="B15" s="9" t="s">
        <v>9</v>
      </c>
      <c r="C15" s="10"/>
      <c r="D15" s="11">
        <v>35323.83</v>
      </c>
      <c r="E15" s="11">
        <v>2351.06</v>
      </c>
      <c r="F15" s="11">
        <v>2050</v>
      </c>
      <c r="G15" s="11"/>
      <c r="H15" s="11">
        <v>100970.19</v>
      </c>
      <c r="I15" s="11">
        <f t="shared" si="0"/>
        <v>140695.08000000002</v>
      </c>
    </row>
    <row r="16" spans="1:11" ht="26.25" customHeight="1" x14ac:dyDescent="0.2">
      <c r="A16" s="29" t="s">
        <v>47</v>
      </c>
      <c r="B16" s="9" t="s">
        <v>10</v>
      </c>
      <c r="C16" s="10"/>
      <c r="D16" s="11">
        <v>26320.86</v>
      </c>
      <c r="E16" s="11">
        <v>12548.75</v>
      </c>
      <c r="F16" s="11">
        <v>2860.51</v>
      </c>
      <c r="G16" s="11"/>
      <c r="H16" s="11">
        <v>54975.25</v>
      </c>
      <c r="I16" s="11">
        <f t="shared" si="0"/>
        <v>96705.37</v>
      </c>
    </row>
    <row r="17" spans="1:9" ht="13.5" customHeight="1" x14ac:dyDescent="0.2">
      <c r="A17" s="13" t="s">
        <v>48</v>
      </c>
      <c r="B17" s="14">
        <v>730</v>
      </c>
      <c r="C17" s="25">
        <f t="shared" ref="C17:I17" si="1">C18+C19</f>
        <v>0</v>
      </c>
      <c r="D17" s="25">
        <f t="shared" si="1"/>
        <v>526252.04</v>
      </c>
      <c r="E17" s="25">
        <f t="shared" si="1"/>
        <v>30935.98</v>
      </c>
      <c r="F17" s="25">
        <f t="shared" si="1"/>
        <v>20094.169999999998</v>
      </c>
      <c r="G17" s="25">
        <f t="shared" si="1"/>
        <v>0</v>
      </c>
      <c r="H17" s="25">
        <f t="shared" si="1"/>
        <v>0</v>
      </c>
      <c r="I17" s="25">
        <f t="shared" si="1"/>
        <v>577282.18999999994</v>
      </c>
    </row>
    <row r="18" spans="1:9" ht="13.5" customHeight="1" x14ac:dyDescent="0.2">
      <c r="A18" s="29" t="s">
        <v>49</v>
      </c>
      <c r="B18" s="9" t="s">
        <v>11</v>
      </c>
      <c r="C18" s="10"/>
      <c r="D18" s="11">
        <v>11975.16</v>
      </c>
      <c r="E18" s="11">
        <v>3573.6</v>
      </c>
      <c r="F18" s="11">
        <v>1429.83</v>
      </c>
      <c r="G18" s="11"/>
      <c r="H18" s="11"/>
      <c r="I18" s="11">
        <f t="shared" si="0"/>
        <v>16978.59</v>
      </c>
    </row>
    <row r="19" spans="1:9" ht="13.5" customHeight="1" x14ac:dyDescent="0.2">
      <c r="A19" s="29" t="s">
        <v>65</v>
      </c>
      <c r="B19" s="9" t="s">
        <v>12</v>
      </c>
      <c r="C19" s="10"/>
      <c r="D19" s="16">
        <v>514276.88</v>
      </c>
      <c r="E19" s="11">
        <v>27362.38</v>
      </c>
      <c r="F19" s="11">
        <v>18664.34</v>
      </c>
      <c r="G19" s="11"/>
      <c r="H19" s="11"/>
      <c r="I19" s="11">
        <f t="shared" si="0"/>
        <v>560303.6</v>
      </c>
    </row>
    <row r="20" spans="1:9" ht="13.5" customHeight="1" x14ac:dyDescent="0.2">
      <c r="A20" s="29" t="s">
        <v>75</v>
      </c>
      <c r="B20" s="9" t="s">
        <v>21</v>
      </c>
      <c r="C20" s="10"/>
      <c r="D20" s="11">
        <v>21738.48</v>
      </c>
      <c r="E20" s="11">
        <v>3095.44</v>
      </c>
      <c r="F20" s="11">
        <v>1559.6</v>
      </c>
      <c r="G20" s="11"/>
      <c r="H20" s="11"/>
      <c r="I20" s="11">
        <f t="shared" si="0"/>
        <v>26393.519999999997</v>
      </c>
    </row>
    <row r="21" spans="1:9" ht="13.5" customHeight="1" x14ac:dyDescent="0.2">
      <c r="A21" s="8" t="s">
        <v>76</v>
      </c>
      <c r="B21" s="9" t="s">
        <v>13</v>
      </c>
      <c r="C21" s="10"/>
      <c r="D21" s="11">
        <v>36127.64</v>
      </c>
      <c r="E21" s="11">
        <v>32765.54</v>
      </c>
      <c r="F21" s="11">
        <v>8500</v>
      </c>
      <c r="G21" s="11">
        <v>48876.24</v>
      </c>
      <c r="H21" s="11"/>
      <c r="I21" s="11">
        <f t="shared" si="0"/>
        <v>126269.41999999998</v>
      </c>
    </row>
    <row r="22" spans="1:9" ht="13.5" customHeight="1" x14ac:dyDescent="0.2">
      <c r="A22" s="13" t="s">
        <v>77</v>
      </c>
      <c r="B22" s="14">
        <v>920</v>
      </c>
      <c r="C22" s="25">
        <f t="shared" ref="C22:H22" si="2">C23+C24+C25+C26</f>
        <v>0</v>
      </c>
      <c r="D22" s="25">
        <f t="shared" si="2"/>
        <v>2672425.56</v>
      </c>
      <c r="E22" s="25">
        <f t="shared" si="2"/>
        <v>287656.00999999995</v>
      </c>
      <c r="F22" s="25">
        <f t="shared" si="2"/>
        <v>37506.120000000003</v>
      </c>
      <c r="G22" s="25">
        <f t="shared" si="2"/>
        <v>0</v>
      </c>
      <c r="H22" s="25">
        <f t="shared" si="2"/>
        <v>118042.8</v>
      </c>
      <c r="I22" s="25">
        <f>D22+E22+F22+G22+H22</f>
        <v>3115630.4899999998</v>
      </c>
    </row>
    <row r="23" spans="1:9" ht="13.5" customHeight="1" x14ac:dyDescent="0.2">
      <c r="A23" s="8" t="s">
        <v>69</v>
      </c>
      <c r="B23" s="9" t="s">
        <v>14</v>
      </c>
      <c r="C23" s="10"/>
      <c r="D23" s="11">
        <v>27683.67</v>
      </c>
      <c r="E23" s="11">
        <v>161159.35999999999</v>
      </c>
      <c r="F23" s="11">
        <v>155.44999999999999</v>
      </c>
      <c r="G23" s="11"/>
      <c r="H23" s="11">
        <v>118042.8</v>
      </c>
      <c r="I23" s="11">
        <f t="shared" si="0"/>
        <v>307041.27999999997</v>
      </c>
    </row>
    <row r="24" spans="1:9" ht="13.5" customHeight="1" x14ac:dyDescent="0.2">
      <c r="A24" s="8" t="s">
        <v>78</v>
      </c>
      <c r="B24" s="9" t="s">
        <v>15</v>
      </c>
      <c r="C24" s="10"/>
      <c r="D24" s="11">
        <v>113920.13</v>
      </c>
      <c r="E24" s="11">
        <v>31982.63</v>
      </c>
      <c r="F24" s="11">
        <v>6657.04</v>
      </c>
      <c r="G24" s="11"/>
      <c r="H24" s="11"/>
      <c r="I24" s="11">
        <f t="shared" si="0"/>
        <v>152559.80000000002</v>
      </c>
    </row>
    <row r="25" spans="1:9" ht="13.5" customHeight="1" x14ac:dyDescent="0.2">
      <c r="A25" s="8" t="s">
        <v>71</v>
      </c>
      <c r="B25" s="9" t="s">
        <v>16</v>
      </c>
      <c r="C25" s="10"/>
      <c r="D25" s="11">
        <v>1785580.69</v>
      </c>
      <c r="E25" s="11">
        <v>80097.8</v>
      </c>
      <c r="F25" s="11">
        <v>20256.689999999999</v>
      </c>
      <c r="G25" s="11"/>
      <c r="H25" s="11"/>
      <c r="I25" s="11">
        <f t="shared" si="0"/>
        <v>1885935.18</v>
      </c>
    </row>
    <row r="26" spans="1:9" ht="13.5" customHeight="1" x14ac:dyDescent="0.2">
      <c r="A26" s="8" t="s">
        <v>72</v>
      </c>
      <c r="B26" s="9" t="s">
        <v>17</v>
      </c>
      <c r="C26" s="10"/>
      <c r="D26" s="11">
        <v>745241.07</v>
      </c>
      <c r="E26" s="11">
        <v>14416.22</v>
      </c>
      <c r="F26" s="11">
        <v>10436.94</v>
      </c>
      <c r="G26" s="11"/>
      <c r="H26" s="11"/>
      <c r="I26" s="11">
        <f t="shared" si="0"/>
        <v>770094.22999999986</v>
      </c>
    </row>
    <row r="27" spans="1:9" ht="13.5" customHeight="1" x14ac:dyDescent="0.2">
      <c r="A27" s="23" t="s">
        <v>28</v>
      </c>
      <c r="B27" s="24"/>
      <c r="C27" s="7">
        <f>C5+C6+C7+C8+C9+C10+C11+C12+C13+C14+C15+C16+C17+C20+C21+C22</f>
        <v>0</v>
      </c>
      <c r="D27" s="26">
        <f t="shared" ref="D27:I27" si="3">D5+D6+D7+D8+D9+D10+D11+D12+D13+D14+D15+D16+D18+D19+D20+D21+D23+D24+D25+D26</f>
        <v>3679533.6799999997</v>
      </c>
      <c r="E27" s="26">
        <f t="shared" si="3"/>
        <v>609170.97</v>
      </c>
      <c r="F27" s="26">
        <f t="shared" si="3"/>
        <v>145620.87</v>
      </c>
      <c r="G27" s="26">
        <f t="shared" si="3"/>
        <v>48876.24</v>
      </c>
      <c r="H27" s="26">
        <f t="shared" si="3"/>
        <v>491859.99</v>
      </c>
      <c r="I27" s="26">
        <f t="shared" si="3"/>
        <v>4975061.7499999991</v>
      </c>
    </row>
    <row r="28" spans="1:9" ht="13.5" customHeight="1" x14ac:dyDescent="0.2">
      <c r="A28" s="31"/>
      <c r="B28" s="3"/>
      <c r="C28" s="3"/>
      <c r="E28" s="20"/>
      <c r="F28" s="20"/>
      <c r="G28"/>
      <c r="H28"/>
      <c r="I28"/>
    </row>
    <row r="29" spans="1:9" ht="13.5" customHeight="1" x14ac:dyDescent="0.2">
      <c r="A29" s="32"/>
      <c r="B29" s="17"/>
      <c r="C29" s="18"/>
      <c r="D29"/>
      <c r="E29"/>
      <c r="F29" s="17"/>
      <c r="G29"/>
      <c r="H29"/>
      <c r="I29" s="19"/>
    </row>
    <row r="30" spans="1:9" ht="13.5" customHeight="1" x14ac:dyDescent="0.2">
      <c r="A30" s="32"/>
      <c r="B30" s="17"/>
      <c r="C30"/>
      <c r="D30"/>
      <c r="E30" s="19"/>
      <c r="F30" s="17"/>
      <c r="G30"/>
      <c r="H30"/>
      <c r="I30"/>
    </row>
    <row r="31" spans="1:9" ht="13.5" customHeight="1" x14ac:dyDescent="0.2">
      <c r="A31" s="32"/>
      <c r="B31"/>
      <c r="C31"/>
      <c r="D31"/>
      <c r="E31" s="17"/>
      <c r="F31"/>
      <c r="G31"/>
      <c r="H31"/>
      <c r="I31" s="17"/>
    </row>
    <row r="32" spans="1:9" ht="13.5" customHeight="1" x14ac:dyDescent="0.2">
      <c r="A32" s="32"/>
      <c r="B32"/>
      <c r="C32"/>
      <c r="D32"/>
      <c r="E32"/>
      <c r="F32"/>
      <c r="G32"/>
      <c r="H32" s="17"/>
      <c r="I32" s="17"/>
    </row>
    <row r="33" spans="1:9" ht="13.5" customHeight="1" x14ac:dyDescent="0.2">
      <c r="A33" s="32"/>
      <c r="B33"/>
      <c r="C33"/>
      <c r="D33"/>
      <c r="E33" s="42">
        <v>12</v>
      </c>
      <c r="F33"/>
      <c r="G33"/>
      <c r="H33" s="17"/>
      <c r="I33" s="17"/>
    </row>
    <row r="36" spans="1:9" ht="13.5" customHeight="1" x14ac:dyDescent="0.2">
      <c r="E36" s="28"/>
    </row>
    <row r="38" spans="1:9" ht="13.5" customHeight="1" x14ac:dyDescent="0.2">
      <c r="E38" s="21"/>
    </row>
  </sheetData>
  <mergeCells count="1">
    <mergeCell ref="A3:I3"/>
  </mergeCells>
  <phoneticPr fontId="2" type="noConversion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I39"/>
  <sheetViews>
    <sheetView topLeftCell="A7" workbookViewId="0">
      <selection activeCell="A27" sqref="A27"/>
    </sheetView>
  </sheetViews>
  <sheetFormatPr defaultRowHeight="13.5" customHeight="1" x14ac:dyDescent="0.2"/>
  <cols>
    <col min="1" max="1" width="27.42578125" style="32" customWidth="1"/>
    <col min="2" max="2" width="11.140625" customWidth="1"/>
    <col min="3" max="3" width="9" customWidth="1"/>
    <col min="4" max="4" width="14.85546875" customWidth="1"/>
    <col min="5" max="5" width="15" customWidth="1"/>
    <col min="6" max="6" width="12.5703125" customWidth="1"/>
    <col min="7" max="7" width="13.85546875" customWidth="1"/>
    <col min="8" max="8" width="15.28515625" customWidth="1"/>
    <col min="9" max="9" width="15.85546875" customWidth="1"/>
  </cols>
  <sheetData>
    <row r="3" spans="1:9" ht="13.5" customHeight="1" x14ac:dyDescent="0.35">
      <c r="A3" s="44" t="s">
        <v>51</v>
      </c>
      <c r="B3" s="45"/>
      <c r="C3" s="45"/>
      <c r="D3" s="46"/>
      <c r="E3" s="46"/>
      <c r="F3" s="46"/>
      <c r="G3" s="46"/>
      <c r="H3" s="46"/>
      <c r="I3" s="46"/>
    </row>
    <row r="4" spans="1:9" ht="27" customHeight="1" x14ac:dyDescent="0.2">
      <c r="A4" s="4" t="s">
        <v>22</v>
      </c>
      <c r="B4" s="4" t="s">
        <v>22</v>
      </c>
      <c r="C4" s="4" t="s">
        <v>37</v>
      </c>
      <c r="D4" s="5" t="s">
        <v>24</v>
      </c>
      <c r="E4" s="5" t="s">
        <v>79</v>
      </c>
      <c r="F4" s="5" t="s">
        <v>26</v>
      </c>
      <c r="G4" s="5" t="s">
        <v>80</v>
      </c>
      <c r="H4" s="5" t="s">
        <v>81</v>
      </c>
      <c r="I4" s="23" t="s">
        <v>28</v>
      </c>
    </row>
    <row r="5" spans="1:9" ht="13.5" customHeight="1" x14ac:dyDescent="0.2">
      <c r="A5" s="29" t="s">
        <v>82</v>
      </c>
      <c r="B5" s="9" t="s">
        <v>0</v>
      </c>
      <c r="C5" s="10"/>
      <c r="D5" s="11"/>
      <c r="E5" s="11">
        <v>7000.8</v>
      </c>
      <c r="F5" s="11"/>
      <c r="G5" s="11">
        <v>9568.82</v>
      </c>
      <c r="H5" s="11"/>
      <c r="I5" s="11">
        <f>SUM(D5:H5)</f>
        <v>16569.62</v>
      </c>
    </row>
    <row r="6" spans="1:9" ht="13.5" customHeight="1" x14ac:dyDescent="0.2">
      <c r="A6" s="29" t="s">
        <v>40</v>
      </c>
      <c r="B6" s="9" t="s">
        <v>1</v>
      </c>
      <c r="C6" s="10"/>
      <c r="D6" s="11"/>
      <c r="E6" s="11"/>
      <c r="F6" s="11"/>
      <c r="G6" s="11"/>
      <c r="H6" s="11">
        <v>29589</v>
      </c>
      <c r="I6" s="11">
        <f t="shared" ref="I6:I26" si="0">SUM(D6:H6)</f>
        <v>29589</v>
      </c>
    </row>
    <row r="7" spans="1:9" ht="13.5" customHeight="1" x14ac:dyDescent="0.2">
      <c r="A7" s="29" t="s">
        <v>57</v>
      </c>
      <c r="B7" s="9" t="s">
        <v>6</v>
      </c>
      <c r="C7" s="10"/>
      <c r="D7" s="11"/>
      <c r="E7" s="11"/>
      <c r="F7" s="11"/>
      <c r="G7" s="11"/>
      <c r="H7" s="11"/>
      <c r="I7" s="11">
        <f t="shared" si="0"/>
        <v>0</v>
      </c>
    </row>
    <row r="8" spans="1:9" ht="13.5" customHeight="1" x14ac:dyDescent="0.2">
      <c r="A8" s="29" t="s">
        <v>83</v>
      </c>
      <c r="B8" s="9" t="s">
        <v>5</v>
      </c>
      <c r="C8" s="10"/>
      <c r="D8" s="11"/>
      <c r="E8" s="11"/>
      <c r="F8" s="11"/>
      <c r="G8" s="11"/>
      <c r="H8" s="11"/>
      <c r="I8" s="11">
        <f t="shared" si="0"/>
        <v>0</v>
      </c>
    </row>
    <row r="9" spans="1:9" ht="13.5" customHeight="1" x14ac:dyDescent="0.2">
      <c r="A9" s="29" t="s">
        <v>33</v>
      </c>
      <c r="B9" s="9" t="s">
        <v>2</v>
      </c>
      <c r="C9" s="10"/>
      <c r="D9" s="11"/>
      <c r="E9" s="11"/>
      <c r="F9" s="11"/>
      <c r="G9" s="11"/>
      <c r="H9" s="11"/>
      <c r="I9" s="11">
        <f t="shared" si="0"/>
        <v>0</v>
      </c>
    </row>
    <row r="10" spans="1:9" ht="33.75" customHeight="1" x14ac:dyDescent="0.2">
      <c r="A10" s="29" t="s">
        <v>34</v>
      </c>
      <c r="B10" s="9" t="s">
        <v>3</v>
      </c>
      <c r="C10" s="10"/>
      <c r="D10" s="11"/>
      <c r="E10" s="11"/>
      <c r="F10" s="12"/>
      <c r="G10" s="12"/>
      <c r="H10" s="11">
        <v>32682</v>
      </c>
      <c r="I10" s="11">
        <f t="shared" si="0"/>
        <v>32682</v>
      </c>
    </row>
    <row r="11" spans="1:9" ht="13.5" customHeight="1" x14ac:dyDescent="0.2">
      <c r="A11" s="30" t="s">
        <v>59</v>
      </c>
      <c r="B11" s="9" t="s">
        <v>4</v>
      </c>
      <c r="C11" s="10"/>
      <c r="D11" s="11"/>
      <c r="E11" s="11"/>
      <c r="F11" s="11"/>
      <c r="G11" s="11"/>
      <c r="H11" s="11"/>
      <c r="I11" s="11">
        <f t="shared" si="0"/>
        <v>0</v>
      </c>
    </row>
    <row r="12" spans="1:9" ht="13.5" customHeight="1" x14ac:dyDescent="0.2">
      <c r="A12" s="29" t="s">
        <v>84</v>
      </c>
      <c r="B12" s="9" t="s">
        <v>7</v>
      </c>
      <c r="C12" s="10"/>
      <c r="D12" s="11"/>
      <c r="E12" s="11"/>
      <c r="F12" s="11"/>
      <c r="G12" s="11"/>
      <c r="H12" s="11"/>
      <c r="I12" s="11">
        <f t="shared" si="0"/>
        <v>0</v>
      </c>
    </row>
    <row r="13" spans="1:9" ht="13.5" customHeight="1" x14ac:dyDescent="0.2">
      <c r="A13" s="8" t="s">
        <v>45</v>
      </c>
      <c r="B13" s="9" t="s">
        <v>8</v>
      </c>
      <c r="C13" s="10"/>
      <c r="D13" s="11"/>
      <c r="E13" s="11"/>
      <c r="F13" s="11"/>
      <c r="G13" s="11">
        <v>14000</v>
      </c>
      <c r="H13" s="11"/>
      <c r="I13" s="11">
        <f t="shared" si="0"/>
        <v>14000</v>
      </c>
    </row>
    <row r="14" spans="1:9" ht="13.5" customHeight="1" x14ac:dyDescent="0.2">
      <c r="A14" s="8" t="s">
        <v>61</v>
      </c>
      <c r="B14" s="9" t="s">
        <v>19</v>
      </c>
      <c r="C14" s="10"/>
      <c r="D14" s="11"/>
      <c r="E14" s="11"/>
      <c r="F14" s="11"/>
      <c r="G14" s="11"/>
      <c r="H14" s="11"/>
      <c r="I14" s="11">
        <f t="shared" si="0"/>
        <v>0</v>
      </c>
    </row>
    <row r="15" spans="1:9" ht="13.5" customHeight="1" x14ac:dyDescent="0.2">
      <c r="A15" s="8" t="s">
        <v>62</v>
      </c>
      <c r="B15" s="9" t="s">
        <v>9</v>
      </c>
      <c r="C15" s="10"/>
      <c r="D15" s="11"/>
      <c r="E15" s="11"/>
      <c r="F15" s="11"/>
      <c r="G15" s="11"/>
      <c r="H15" s="11">
        <v>105189.41</v>
      </c>
      <c r="I15" s="11">
        <f t="shared" si="0"/>
        <v>105189.41</v>
      </c>
    </row>
    <row r="16" spans="1:9" ht="26.25" customHeight="1" x14ac:dyDescent="0.2">
      <c r="A16" s="29" t="s">
        <v>85</v>
      </c>
      <c r="B16" s="9" t="s">
        <v>10</v>
      </c>
      <c r="C16" s="10"/>
      <c r="D16" s="11"/>
      <c r="E16" s="11"/>
      <c r="F16" s="11"/>
      <c r="G16" s="11"/>
      <c r="H16" s="11"/>
      <c r="I16" s="11">
        <f t="shared" si="0"/>
        <v>0</v>
      </c>
    </row>
    <row r="17" spans="1:9" ht="13.5" customHeight="1" x14ac:dyDescent="0.2">
      <c r="A17" s="13" t="s">
        <v>48</v>
      </c>
      <c r="B17" s="14">
        <v>730</v>
      </c>
      <c r="C17" s="25">
        <f t="shared" ref="C17:H17" si="1">+C18+C19</f>
        <v>0</v>
      </c>
      <c r="D17" s="25">
        <f t="shared" si="1"/>
        <v>0</v>
      </c>
      <c r="E17" s="25">
        <f t="shared" si="1"/>
        <v>1531.25</v>
      </c>
      <c r="F17" s="25">
        <f t="shared" si="1"/>
        <v>0</v>
      </c>
      <c r="G17" s="25">
        <f t="shared" si="1"/>
        <v>27726.7</v>
      </c>
      <c r="H17" s="25">
        <f t="shared" si="1"/>
        <v>0</v>
      </c>
      <c r="I17" s="25">
        <f t="shared" si="0"/>
        <v>29257.95</v>
      </c>
    </row>
    <row r="18" spans="1:9" ht="13.5" customHeight="1" x14ac:dyDescent="0.2">
      <c r="A18" s="29" t="s">
        <v>49</v>
      </c>
      <c r="B18" s="9" t="s">
        <v>11</v>
      </c>
      <c r="C18" s="10"/>
      <c r="D18" s="11"/>
      <c r="E18" s="11"/>
      <c r="F18" s="11"/>
      <c r="G18" s="11">
        <v>27726.7</v>
      </c>
      <c r="H18" s="11"/>
      <c r="I18" s="11">
        <f t="shared" si="0"/>
        <v>27726.7</v>
      </c>
    </row>
    <row r="19" spans="1:9" ht="13.5" customHeight="1" x14ac:dyDescent="0.2">
      <c r="A19" s="29" t="s">
        <v>65</v>
      </c>
      <c r="B19" s="9" t="s">
        <v>12</v>
      </c>
      <c r="C19" s="10"/>
      <c r="D19" s="16"/>
      <c r="E19" s="11">
        <v>1531.25</v>
      </c>
      <c r="F19" s="11"/>
      <c r="G19" s="11"/>
      <c r="H19" s="11"/>
      <c r="I19" s="11">
        <f t="shared" si="0"/>
        <v>1531.25</v>
      </c>
    </row>
    <row r="20" spans="1:9" ht="13.5" customHeight="1" x14ac:dyDescent="0.2">
      <c r="A20" s="29" t="s">
        <v>66</v>
      </c>
      <c r="B20" s="9" t="s">
        <v>21</v>
      </c>
      <c r="C20" s="10"/>
      <c r="D20" s="11"/>
      <c r="E20" s="11"/>
      <c r="F20" s="11"/>
      <c r="G20" s="11"/>
      <c r="H20" s="11"/>
      <c r="I20" s="11">
        <f t="shared" si="0"/>
        <v>0</v>
      </c>
    </row>
    <row r="21" spans="1:9" ht="13.5" customHeight="1" x14ac:dyDescent="0.2">
      <c r="A21" s="8" t="s">
        <v>76</v>
      </c>
      <c r="B21" s="9" t="s">
        <v>13</v>
      </c>
      <c r="C21" s="10"/>
      <c r="D21" s="11"/>
      <c r="E21" s="11"/>
      <c r="F21" s="11"/>
      <c r="G21" s="11">
        <v>14550</v>
      </c>
      <c r="H21" s="11"/>
      <c r="I21" s="11">
        <f t="shared" si="0"/>
        <v>14550</v>
      </c>
    </row>
    <row r="22" spans="1:9" ht="13.5" customHeight="1" x14ac:dyDescent="0.2">
      <c r="A22" s="13" t="s">
        <v>77</v>
      </c>
      <c r="B22" s="14">
        <v>920</v>
      </c>
      <c r="C22" s="25">
        <f t="shared" ref="C22:H22" si="2">C23+C24+C25+C26</f>
        <v>0</v>
      </c>
      <c r="D22" s="25">
        <f t="shared" si="2"/>
        <v>0</v>
      </c>
      <c r="E22" s="25">
        <f t="shared" si="2"/>
        <v>3563.84</v>
      </c>
      <c r="F22" s="25">
        <f t="shared" si="2"/>
        <v>0</v>
      </c>
      <c r="G22" s="25">
        <f t="shared" si="2"/>
        <v>0</v>
      </c>
      <c r="H22" s="25">
        <f t="shared" si="2"/>
        <v>25969.11</v>
      </c>
      <c r="I22" s="25">
        <f t="shared" si="0"/>
        <v>29532.95</v>
      </c>
    </row>
    <row r="23" spans="1:9" ht="13.5" customHeight="1" x14ac:dyDescent="0.2">
      <c r="A23" s="8" t="s">
        <v>69</v>
      </c>
      <c r="B23" s="9" t="s">
        <v>14</v>
      </c>
      <c r="C23" s="10"/>
      <c r="D23" s="11"/>
      <c r="E23" s="11"/>
      <c r="F23" s="11"/>
      <c r="G23" s="11"/>
      <c r="H23" s="11">
        <v>25969.11</v>
      </c>
      <c r="I23" s="11">
        <f t="shared" si="0"/>
        <v>25969.11</v>
      </c>
    </row>
    <row r="24" spans="1:9" ht="13.5" customHeight="1" x14ac:dyDescent="0.2">
      <c r="A24" s="8" t="s">
        <v>70</v>
      </c>
      <c r="B24" s="9" t="s">
        <v>15</v>
      </c>
      <c r="C24" s="10"/>
      <c r="D24" s="11"/>
      <c r="E24" s="11">
        <v>3563.84</v>
      </c>
      <c r="F24" s="11"/>
      <c r="G24" s="11"/>
      <c r="H24" s="11"/>
      <c r="I24" s="11">
        <f t="shared" si="0"/>
        <v>3563.84</v>
      </c>
    </row>
    <row r="25" spans="1:9" ht="13.5" customHeight="1" x14ac:dyDescent="0.2">
      <c r="A25" s="8" t="s">
        <v>71</v>
      </c>
      <c r="B25" s="9" t="s">
        <v>16</v>
      </c>
      <c r="C25" s="10"/>
      <c r="D25" s="11"/>
      <c r="E25" s="11"/>
      <c r="F25" s="11"/>
      <c r="G25" s="11"/>
      <c r="H25" s="11"/>
      <c r="I25" s="11">
        <f t="shared" si="0"/>
        <v>0</v>
      </c>
    </row>
    <row r="26" spans="1:9" ht="13.5" customHeight="1" x14ac:dyDescent="0.2">
      <c r="A26" s="8" t="s">
        <v>72</v>
      </c>
      <c r="B26" s="9" t="s">
        <v>17</v>
      </c>
      <c r="C26" s="10"/>
      <c r="D26" s="11"/>
      <c r="E26" s="11"/>
      <c r="F26" s="11"/>
      <c r="G26" s="11"/>
      <c r="H26" s="11"/>
      <c r="I26" s="11">
        <f t="shared" si="0"/>
        <v>0</v>
      </c>
    </row>
    <row r="27" spans="1:9" ht="13.5" customHeight="1" x14ac:dyDescent="0.2">
      <c r="A27" s="23" t="s">
        <v>28</v>
      </c>
      <c r="B27" s="24"/>
      <c r="C27" s="7">
        <f>C22+C21+C20+C17+C16+C15+C14+C13+C12+C11+C10+C9+C8+C7+C6+C5</f>
        <v>0</v>
      </c>
      <c r="D27" s="41">
        <f t="shared" ref="D27:I27" si="3">D22+D21+D20+D17+D16+D15+D14+D13+D12+D11+D10+D9+D8+D7+D6+D5</f>
        <v>0</v>
      </c>
      <c r="E27" s="41">
        <f t="shared" si="3"/>
        <v>12095.89</v>
      </c>
      <c r="F27" s="41">
        <f t="shared" si="3"/>
        <v>0</v>
      </c>
      <c r="G27" s="41">
        <f t="shared" si="3"/>
        <v>65845.51999999999</v>
      </c>
      <c r="H27" s="41">
        <f t="shared" si="3"/>
        <v>193429.52000000002</v>
      </c>
      <c r="I27" s="26">
        <f t="shared" si="3"/>
        <v>271370.93</v>
      </c>
    </row>
    <row r="28" spans="1:9" ht="13.5" customHeight="1" x14ac:dyDescent="0.2">
      <c r="G28" s="17"/>
      <c r="I28" s="17"/>
    </row>
    <row r="29" spans="1:9" ht="13.5" customHeight="1" x14ac:dyDescent="0.2">
      <c r="G29" s="17"/>
      <c r="I29" s="18"/>
    </row>
    <row r="33" spans="5:5" ht="13.5" customHeight="1" x14ac:dyDescent="0.2">
      <c r="E33" s="42">
        <v>13</v>
      </c>
    </row>
    <row r="36" spans="5:5" ht="13.5" customHeight="1" x14ac:dyDescent="0.2">
      <c r="E36" s="27"/>
    </row>
    <row r="39" spans="5:5" ht="13.5" customHeight="1" x14ac:dyDescent="0.2">
      <c r="E39" s="22"/>
    </row>
  </sheetData>
  <mergeCells count="1">
    <mergeCell ref="A3:I3"/>
  </mergeCells>
  <phoneticPr fontId="4" type="noConversion"/>
  <pageMargins left="0.25" right="0.25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K33"/>
  <sheetViews>
    <sheetView topLeftCell="A4" workbookViewId="0">
      <selection activeCell="A27" sqref="A27"/>
    </sheetView>
  </sheetViews>
  <sheetFormatPr defaultRowHeight="13.5" customHeight="1" x14ac:dyDescent="0.2"/>
  <cols>
    <col min="1" max="1" width="27.42578125" style="32" customWidth="1"/>
    <col min="2" max="2" width="10.85546875" customWidth="1"/>
    <col min="4" max="4" width="16.140625" customWidth="1"/>
    <col min="5" max="5" width="14.85546875" customWidth="1"/>
    <col min="6" max="6" width="12.5703125" customWidth="1"/>
    <col min="7" max="7" width="13.85546875" customWidth="1"/>
    <col min="8" max="8" width="15.28515625" customWidth="1"/>
    <col min="9" max="9" width="15.85546875" customWidth="1"/>
    <col min="10" max="10" width="12.85546875" bestFit="1" customWidth="1"/>
    <col min="11" max="11" width="11.28515625" bestFit="1" customWidth="1"/>
  </cols>
  <sheetData>
    <row r="3" spans="1:9" ht="13.5" customHeight="1" x14ac:dyDescent="0.35">
      <c r="A3" s="44" t="s">
        <v>52</v>
      </c>
      <c r="B3" s="45"/>
      <c r="C3" s="45"/>
      <c r="D3" s="46"/>
      <c r="E3" s="46"/>
      <c r="F3" s="46"/>
      <c r="G3" s="46"/>
      <c r="H3" s="46"/>
      <c r="I3" s="46"/>
    </row>
    <row r="4" spans="1:9" ht="27.75" customHeight="1" x14ac:dyDescent="0.2">
      <c r="A4" s="4" t="s">
        <v>22</v>
      </c>
      <c r="B4" s="4" t="s">
        <v>22</v>
      </c>
      <c r="C4" s="4" t="s">
        <v>23</v>
      </c>
      <c r="D4" s="5" t="s">
        <v>24</v>
      </c>
      <c r="E4" s="5" t="s">
        <v>39</v>
      </c>
      <c r="F4" s="5" t="s">
        <v>26</v>
      </c>
      <c r="G4" s="5" t="s">
        <v>80</v>
      </c>
      <c r="H4" s="5" t="s">
        <v>27</v>
      </c>
      <c r="I4" s="23" t="s">
        <v>28</v>
      </c>
    </row>
    <row r="5" spans="1:9" ht="13.5" customHeight="1" x14ac:dyDescent="0.2">
      <c r="A5" s="29" t="s">
        <v>82</v>
      </c>
      <c r="B5" s="9" t="s">
        <v>0</v>
      </c>
      <c r="C5" s="10"/>
      <c r="D5" s="11"/>
      <c r="E5" s="11"/>
      <c r="F5" s="11"/>
      <c r="G5" s="11"/>
      <c r="H5" s="11"/>
      <c r="I5" s="11">
        <f>SUM(D5:H5)</f>
        <v>0</v>
      </c>
    </row>
    <row r="6" spans="1:9" ht="13.5" customHeight="1" x14ac:dyDescent="0.2">
      <c r="A6" s="29" t="s">
        <v>40</v>
      </c>
      <c r="B6" s="9" t="s">
        <v>1</v>
      </c>
      <c r="C6" s="10"/>
      <c r="D6" s="11"/>
      <c r="E6" s="11"/>
      <c r="F6" s="11"/>
      <c r="G6" s="11"/>
      <c r="H6" s="11"/>
      <c r="I6" s="11">
        <f t="shared" ref="I6:I26" si="0">SUM(D6:H6)</f>
        <v>0</v>
      </c>
    </row>
    <row r="7" spans="1:9" ht="13.5" customHeight="1" x14ac:dyDescent="0.2">
      <c r="A7" s="29" t="s">
        <v>57</v>
      </c>
      <c r="B7" s="9" t="s">
        <v>6</v>
      </c>
      <c r="C7" s="10"/>
      <c r="D7" s="11"/>
      <c r="E7" s="11"/>
      <c r="F7" s="11"/>
      <c r="G7" s="11"/>
      <c r="H7" s="11"/>
      <c r="I7" s="11">
        <f t="shared" si="0"/>
        <v>0</v>
      </c>
    </row>
    <row r="8" spans="1:9" ht="13.5" customHeight="1" x14ac:dyDescent="0.2">
      <c r="A8" s="29" t="s">
        <v>86</v>
      </c>
      <c r="B8" s="9" t="s">
        <v>5</v>
      </c>
      <c r="C8" s="10"/>
      <c r="D8" s="11"/>
      <c r="E8" s="11"/>
      <c r="F8" s="11"/>
      <c r="G8" s="11"/>
      <c r="H8" s="11"/>
      <c r="I8" s="11">
        <f t="shared" si="0"/>
        <v>0</v>
      </c>
    </row>
    <row r="9" spans="1:9" ht="13.5" customHeight="1" x14ac:dyDescent="0.2">
      <c r="A9" s="29" t="s">
        <v>33</v>
      </c>
      <c r="B9" s="9" t="s">
        <v>2</v>
      </c>
      <c r="C9" s="10"/>
      <c r="D9" s="11"/>
      <c r="E9" s="11"/>
      <c r="F9" s="11"/>
      <c r="G9" s="11"/>
      <c r="H9" s="11"/>
      <c r="I9" s="11">
        <f t="shared" si="0"/>
        <v>0</v>
      </c>
    </row>
    <row r="10" spans="1:9" ht="12.75" x14ac:dyDescent="0.2">
      <c r="A10" s="29" t="s">
        <v>87</v>
      </c>
      <c r="B10" s="9" t="s">
        <v>3</v>
      </c>
      <c r="C10" s="10"/>
      <c r="D10" s="11"/>
      <c r="E10" s="11"/>
      <c r="F10" s="11"/>
      <c r="G10" s="12"/>
      <c r="H10" s="12"/>
      <c r="I10" s="11">
        <f t="shared" si="0"/>
        <v>0</v>
      </c>
    </row>
    <row r="11" spans="1:9" ht="13.5" customHeight="1" x14ac:dyDescent="0.2">
      <c r="A11" s="29" t="s">
        <v>88</v>
      </c>
      <c r="B11" s="9" t="s">
        <v>4</v>
      </c>
      <c r="C11" s="10"/>
      <c r="D11" s="11"/>
      <c r="E11" s="11"/>
      <c r="F11" s="11"/>
      <c r="G11" s="11"/>
      <c r="H11" s="11"/>
      <c r="I11" s="11">
        <f t="shared" si="0"/>
        <v>0</v>
      </c>
    </row>
    <row r="12" spans="1:9" ht="13.5" customHeight="1" x14ac:dyDescent="0.2">
      <c r="A12" s="29" t="s">
        <v>44</v>
      </c>
      <c r="B12" s="9" t="s">
        <v>7</v>
      </c>
      <c r="C12" s="10"/>
      <c r="D12" s="11"/>
      <c r="E12" s="11"/>
      <c r="F12" s="11"/>
      <c r="G12" s="11"/>
      <c r="H12" s="11"/>
      <c r="I12" s="11">
        <f t="shared" si="0"/>
        <v>0</v>
      </c>
    </row>
    <row r="13" spans="1:9" ht="13.5" customHeight="1" x14ac:dyDescent="0.2">
      <c r="A13" s="8" t="s">
        <v>45</v>
      </c>
      <c r="B13" s="9" t="s">
        <v>8</v>
      </c>
      <c r="C13" s="10"/>
      <c r="D13" s="11"/>
      <c r="E13" s="11"/>
      <c r="F13" s="11"/>
      <c r="G13" s="11"/>
      <c r="H13" s="11"/>
      <c r="I13" s="11">
        <f t="shared" si="0"/>
        <v>0</v>
      </c>
    </row>
    <row r="14" spans="1:9" ht="13.5" customHeight="1" x14ac:dyDescent="0.2">
      <c r="A14" s="8" t="s">
        <v>61</v>
      </c>
      <c r="B14" s="9" t="s">
        <v>19</v>
      </c>
      <c r="C14" s="10"/>
      <c r="D14" s="11"/>
      <c r="E14" s="11"/>
      <c r="F14" s="11"/>
      <c r="G14" s="11"/>
      <c r="H14" s="11"/>
      <c r="I14" s="11">
        <f t="shared" si="0"/>
        <v>0</v>
      </c>
    </row>
    <row r="15" spans="1:9" ht="13.5" customHeight="1" x14ac:dyDescent="0.2">
      <c r="A15" s="8" t="s">
        <v>62</v>
      </c>
      <c r="B15" s="9" t="s">
        <v>9</v>
      </c>
      <c r="C15" s="10"/>
      <c r="D15" s="11"/>
      <c r="E15" s="11"/>
      <c r="F15" s="11"/>
      <c r="G15" s="11"/>
      <c r="H15" s="11"/>
      <c r="I15" s="11">
        <f t="shared" si="0"/>
        <v>0</v>
      </c>
    </row>
    <row r="16" spans="1:9" ht="25.5" customHeight="1" x14ac:dyDescent="0.2">
      <c r="A16" s="29" t="s">
        <v>63</v>
      </c>
      <c r="B16" s="9" t="s">
        <v>10</v>
      </c>
      <c r="C16" s="10"/>
      <c r="D16" s="11"/>
      <c r="E16" s="11"/>
      <c r="F16" s="11"/>
      <c r="G16" s="11"/>
      <c r="H16" s="11"/>
      <c r="I16" s="11">
        <f t="shared" si="0"/>
        <v>0</v>
      </c>
    </row>
    <row r="17" spans="1:11" ht="13.5" customHeight="1" x14ac:dyDescent="0.2">
      <c r="A17" s="13" t="s">
        <v>48</v>
      </c>
      <c r="B17" s="14">
        <v>730</v>
      </c>
      <c r="C17" s="25">
        <f t="shared" ref="C17:H17" si="1">+C18+C19</f>
        <v>0</v>
      </c>
      <c r="D17" s="25">
        <f t="shared" si="1"/>
        <v>0</v>
      </c>
      <c r="E17" s="25">
        <f t="shared" si="1"/>
        <v>0</v>
      </c>
      <c r="F17" s="25">
        <f t="shared" si="1"/>
        <v>0</v>
      </c>
      <c r="G17" s="25">
        <f t="shared" si="1"/>
        <v>0</v>
      </c>
      <c r="H17" s="25">
        <f t="shared" si="1"/>
        <v>0</v>
      </c>
      <c r="I17" s="11">
        <f t="shared" si="0"/>
        <v>0</v>
      </c>
      <c r="J17" s="17"/>
      <c r="K17" s="19"/>
    </row>
    <row r="18" spans="1:11" ht="13.5" customHeight="1" x14ac:dyDescent="0.2">
      <c r="A18" s="29" t="s">
        <v>89</v>
      </c>
      <c r="B18" s="9" t="s">
        <v>11</v>
      </c>
      <c r="C18" s="10"/>
      <c r="D18" s="11"/>
      <c r="E18" s="11"/>
      <c r="F18" s="11"/>
      <c r="G18" s="11"/>
      <c r="H18" s="11"/>
      <c r="I18" s="11">
        <f t="shared" si="0"/>
        <v>0</v>
      </c>
    </row>
    <row r="19" spans="1:11" ht="13.5" customHeight="1" x14ac:dyDescent="0.2">
      <c r="A19" s="29" t="s">
        <v>65</v>
      </c>
      <c r="B19" s="9" t="s">
        <v>12</v>
      </c>
      <c r="C19" s="10"/>
      <c r="D19" s="16"/>
      <c r="E19" s="11"/>
      <c r="F19" s="11"/>
      <c r="G19" s="11"/>
      <c r="H19" s="11"/>
      <c r="I19" s="11">
        <f t="shared" si="0"/>
        <v>0</v>
      </c>
    </row>
    <row r="20" spans="1:11" ht="13.5" customHeight="1" x14ac:dyDescent="0.2">
      <c r="A20" s="29" t="s">
        <v>66</v>
      </c>
      <c r="B20" s="9" t="s">
        <v>21</v>
      </c>
      <c r="C20" s="10"/>
      <c r="D20" s="11"/>
      <c r="E20" s="11"/>
      <c r="F20" s="11"/>
      <c r="G20" s="11"/>
      <c r="H20" s="11"/>
      <c r="I20" s="11">
        <f t="shared" si="0"/>
        <v>0</v>
      </c>
      <c r="K20" s="19"/>
    </row>
    <row r="21" spans="1:11" ht="13.5" customHeight="1" x14ac:dyDescent="0.2">
      <c r="A21" s="8" t="s">
        <v>76</v>
      </c>
      <c r="B21" s="9" t="s">
        <v>13</v>
      </c>
      <c r="C21" s="10"/>
      <c r="D21" s="11"/>
      <c r="E21" s="11"/>
      <c r="F21" s="11"/>
      <c r="G21" s="11"/>
      <c r="H21" s="11"/>
      <c r="I21" s="11">
        <f t="shared" si="0"/>
        <v>0</v>
      </c>
    </row>
    <row r="22" spans="1:11" ht="13.5" customHeight="1" x14ac:dyDescent="0.2">
      <c r="A22" s="13" t="s">
        <v>77</v>
      </c>
      <c r="B22" s="14">
        <v>920</v>
      </c>
      <c r="C22" s="25">
        <f t="shared" ref="C22:H22" si="2">C23+C24+C25+C26</f>
        <v>0</v>
      </c>
      <c r="D22" s="25">
        <f t="shared" si="2"/>
        <v>0</v>
      </c>
      <c r="E22" s="25">
        <f t="shared" si="2"/>
        <v>0</v>
      </c>
      <c r="F22" s="25">
        <f t="shared" si="2"/>
        <v>0</v>
      </c>
      <c r="G22" s="25">
        <f t="shared" si="2"/>
        <v>0</v>
      </c>
      <c r="H22" s="25">
        <f t="shared" si="2"/>
        <v>0</v>
      </c>
      <c r="I22" s="25">
        <f t="shared" si="0"/>
        <v>0</v>
      </c>
    </row>
    <row r="23" spans="1:11" ht="13.5" customHeight="1" x14ac:dyDescent="0.2">
      <c r="A23" s="8" t="s">
        <v>69</v>
      </c>
      <c r="B23" s="9" t="s">
        <v>14</v>
      </c>
      <c r="C23" s="10"/>
      <c r="D23" s="11"/>
      <c r="E23" s="11"/>
      <c r="F23" s="11"/>
      <c r="G23" s="11"/>
      <c r="H23" s="11"/>
      <c r="I23" s="11">
        <f t="shared" si="0"/>
        <v>0</v>
      </c>
    </row>
    <row r="24" spans="1:11" ht="13.5" customHeight="1" x14ac:dyDescent="0.2">
      <c r="A24" s="8" t="s">
        <v>78</v>
      </c>
      <c r="B24" s="9" t="s">
        <v>15</v>
      </c>
      <c r="C24" s="10"/>
      <c r="D24" s="11"/>
      <c r="E24" s="11"/>
      <c r="F24" s="11"/>
      <c r="G24" s="11"/>
      <c r="H24" s="11"/>
      <c r="I24" s="11">
        <f t="shared" si="0"/>
        <v>0</v>
      </c>
    </row>
    <row r="25" spans="1:11" ht="13.5" customHeight="1" x14ac:dyDescent="0.2">
      <c r="A25" s="8" t="s">
        <v>71</v>
      </c>
      <c r="B25" s="9" t="s">
        <v>16</v>
      </c>
      <c r="C25" s="10"/>
      <c r="D25" s="11"/>
      <c r="E25" s="11"/>
      <c r="F25" s="11"/>
      <c r="G25" s="11"/>
      <c r="H25" s="11"/>
      <c r="I25" s="11">
        <f t="shared" si="0"/>
        <v>0</v>
      </c>
    </row>
    <row r="26" spans="1:11" ht="13.5" customHeight="1" x14ac:dyDescent="0.2">
      <c r="A26" s="8" t="s">
        <v>72</v>
      </c>
      <c r="B26" s="9" t="s">
        <v>17</v>
      </c>
      <c r="C26" s="10"/>
      <c r="D26" s="11"/>
      <c r="E26" s="11"/>
      <c r="F26" s="11"/>
      <c r="G26" s="11"/>
      <c r="H26" s="11"/>
      <c r="I26" s="11">
        <f t="shared" si="0"/>
        <v>0</v>
      </c>
    </row>
    <row r="27" spans="1:11" ht="13.5" customHeight="1" x14ac:dyDescent="0.2">
      <c r="A27" s="23" t="s">
        <v>28</v>
      </c>
      <c r="B27" s="24"/>
      <c r="C27" s="7">
        <f>C22+C21+C20+C17+C16+C15+C14+C13+C12+C11+C10+C9+C8+C7+C6+C5</f>
        <v>0</v>
      </c>
      <c r="D27" s="26">
        <f t="shared" ref="D27:I27" si="3">D22+D21+D20+D17+D16+D15+D14+D13+D12+D11+D10+D9+D8+D7+D6+D5</f>
        <v>0</v>
      </c>
      <c r="E27" s="26">
        <f t="shared" si="3"/>
        <v>0</v>
      </c>
      <c r="F27" s="26">
        <f>F22+F21+F20+F17+F16+F15+F14+F13+F12+F11+F10+F9+F8+F7+F6+F5</f>
        <v>0</v>
      </c>
      <c r="G27" s="26">
        <f>G22+G21+G20+G17+G16+G15+G14+G13+G12+G11+G10+G9+G8+G7+G6+G5</f>
        <v>0</v>
      </c>
      <c r="H27" s="26">
        <f t="shared" si="3"/>
        <v>0</v>
      </c>
      <c r="I27" s="26">
        <f t="shared" si="3"/>
        <v>0</v>
      </c>
    </row>
    <row r="29" spans="1:11" ht="13.5" customHeight="1" x14ac:dyDescent="0.2">
      <c r="E29" s="19"/>
      <c r="I29" s="19"/>
    </row>
    <row r="33" spans="5:5" ht="13.5" customHeight="1" x14ac:dyDescent="0.2">
      <c r="E33" s="42">
        <v>14</v>
      </c>
    </row>
  </sheetData>
  <mergeCells count="1">
    <mergeCell ref="A3:I3"/>
  </mergeCells>
  <phoneticPr fontId="4" type="noConversion"/>
  <pageMargins left="0.25" right="0.25" top="0.75" bottom="0.7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4"/>
  <sheetViews>
    <sheetView topLeftCell="A19" workbookViewId="0">
      <selection activeCell="A27" sqref="A27"/>
    </sheetView>
  </sheetViews>
  <sheetFormatPr defaultRowHeight="13.5" customHeight="1" x14ac:dyDescent="0.2"/>
  <cols>
    <col min="1" max="1" width="27.42578125" style="32" customWidth="1"/>
    <col min="2" max="2" width="11.140625" customWidth="1"/>
    <col min="4" max="4" width="13.5703125" customWidth="1"/>
    <col min="5" max="5" width="12.140625" customWidth="1"/>
    <col min="6" max="6" width="11.28515625" customWidth="1"/>
    <col min="7" max="7" width="13.85546875" customWidth="1"/>
    <col min="8" max="8" width="14.85546875" customWidth="1"/>
    <col min="9" max="9" width="16.42578125" customWidth="1"/>
  </cols>
  <sheetData>
    <row r="1" spans="1:11" ht="13.5" customHeight="1" x14ac:dyDescent="0.2">
      <c r="A1" s="33"/>
      <c r="B1" s="2"/>
      <c r="C1" s="2"/>
      <c r="D1" s="3"/>
      <c r="E1" s="2"/>
      <c r="F1" s="2"/>
      <c r="G1" s="2"/>
      <c r="H1" s="2"/>
      <c r="I1" s="2"/>
    </row>
    <row r="2" spans="1:11" ht="13.5" customHeight="1" x14ac:dyDescent="0.2">
      <c r="A2" s="33"/>
      <c r="B2" s="2"/>
      <c r="C2" s="2"/>
      <c r="D2" s="2"/>
      <c r="E2" s="2"/>
      <c r="F2" s="2"/>
      <c r="G2" s="2"/>
      <c r="H2" s="2"/>
      <c r="I2" s="2"/>
    </row>
    <row r="3" spans="1:11" ht="13.5" customHeight="1" x14ac:dyDescent="0.35">
      <c r="A3" s="44" t="s">
        <v>53</v>
      </c>
      <c r="B3" s="45"/>
      <c r="C3" s="45"/>
      <c r="D3" s="46"/>
      <c r="E3" s="46"/>
      <c r="F3" s="46"/>
      <c r="G3" s="46"/>
      <c r="H3" s="46"/>
      <c r="I3" s="46"/>
    </row>
    <row r="4" spans="1:11" ht="33.75" customHeight="1" x14ac:dyDescent="0.2">
      <c r="A4" s="4" t="s">
        <v>22</v>
      </c>
      <c r="B4" s="4" t="s">
        <v>22</v>
      </c>
      <c r="C4" s="4" t="s">
        <v>23</v>
      </c>
      <c r="D4" s="5" t="s">
        <v>24</v>
      </c>
      <c r="E4" s="5" t="s">
        <v>25</v>
      </c>
      <c r="F4" s="5" t="s">
        <v>26</v>
      </c>
      <c r="G4" s="5" t="s">
        <v>20</v>
      </c>
      <c r="H4" s="5" t="s">
        <v>27</v>
      </c>
      <c r="I4" s="23" t="s">
        <v>28</v>
      </c>
    </row>
    <row r="5" spans="1:11" ht="13.5" customHeight="1" x14ac:dyDescent="0.2">
      <c r="A5" s="29" t="s">
        <v>29</v>
      </c>
      <c r="B5" s="9" t="s">
        <v>0</v>
      </c>
      <c r="C5" s="10"/>
      <c r="D5" s="11"/>
      <c r="E5" s="11"/>
      <c r="F5" s="11"/>
      <c r="G5" s="11"/>
      <c r="H5" s="11"/>
      <c r="I5" s="11">
        <f>D5+E5+F5+H5+G5</f>
        <v>0</v>
      </c>
    </row>
    <row r="6" spans="1:11" ht="13.5" customHeight="1" x14ac:dyDescent="0.2">
      <c r="A6" s="29" t="s">
        <v>30</v>
      </c>
      <c r="B6" s="9" t="s">
        <v>1</v>
      </c>
      <c r="C6" s="10"/>
      <c r="D6" s="11"/>
      <c r="E6" s="11"/>
      <c r="F6" s="11"/>
      <c r="G6" s="11"/>
      <c r="H6" s="11"/>
      <c r="I6" s="11">
        <f t="shared" ref="I6:I27" si="0">D6+E6+F6+H6+G6</f>
        <v>0</v>
      </c>
    </row>
    <row r="7" spans="1:11" ht="13.5" customHeight="1" x14ac:dyDescent="0.2">
      <c r="A7" s="29" t="s">
        <v>31</v>
      </c>
      <c r="B7" s="9" t="s">
        <v>6</v>
      </c>
      <c r="C7" s="10"/>
      <c r="D7" s="11"/>
      <c r="E7" s="11"/>
      <c r="F7" s="11"/>
      <c r="G7" s="11"/>
      <c r="H7" s="11"/>
      <c r="I7" s="11">
        <f t="shared" si="0"/>
        <v>0</v>
      </c>
    </row>
    <row r="8" spans="1:11" ht="13.5" customHeight="1" x14ac:dyDescent="0.2">
      <c r="A8" s="29" t="s">
        <v>32</v>
      </c>
      <c r="B8" s="9" t="s">
        <v>5</v>
      </c>
      <c r="C8" s="10"/>
      <c r="D8" s="11"/>
      <c r="E8" s="11"/>
      <c r="F8" s="11"/>
      <c r="G8" s="11"/>
      <c r="H8" s="11"/>
      <c r="I8" s="11">
        <f t="shared" si="0"/>
        <v>0</v>
      </c>
    </row>
    <row r="9" spans="1:11" ht="13.5" customHeight="1" x14ac:dyDescent="0.2">
      <c r="A9" s="29" t="s">
        <v>33</v>
      </c>
      <c r="B9" s="9" t="s">
        <v>2</v>
      </c>
      <c r="C9" s="10"/>
      <c r="D9" s="11"/>
      <c r="E9" s="11"/>
      <c r="F9" s="11"/>
      <c r="G9" s="11"/>
      <c r="H9" s="11"/>
      <c r="I9" s="11">
        <f t="shared" si="0"/>
        <v>0</v>
      </c>
    </row>
    <row r="10" spans="1:11" ht="27" customHeight="1" x14ac:dyDescent="0.2">
      <c r="A10" s="29" t="s">
        <v>34</v>
      </c>
      <c r="B10" s="9" t="s">
        <v>3</v>
      </c>
      <c r="C10" s="10"/>
      <c r="D10" s="11"/>
      <c r="E10" s="11"/>
      <c r="F10" s="11"/>
      <c r="G10" s="12"/>
      <c r="H10" s="11"/>
      <c r="I10" s="11">
        <f t="shared" si="0"/>
        <v>0</v>
      </c>
      <c r="K10" s="17"/>
    </row>
    <row r="11" spans="1:11" ht="13.5" customHeight="1" x14ac:dyDescent="0.2">
      <c r="A11" s="29" t="s">
        <v>59</v>
      </c>
      <c r="B11" s="9" t="s">
        <v>4</v>
      </c>
      <c r="C11" s="10"/>
      <c r="D11" s="11"/>
      <c r="E11" s="11"/>
      <c r="F11" s="11"/>
      <c r="G11" s="11"/>
      <c r="H11" s="11"/>
      <c r="I11" s="11">
        <f t="shared" si="0"/>
        <v>0</v>
      </c>
    </row>
    <row r="12" spans="1:11" ht="13.5" customHeight="1" x14ac:dyDescent="0.2">
      <c r="A12" s="29" t="s">
        <v>90</v>
      </c>
      <c r="B12" s="9" t="s">
        <v>7</v>
      </c>
      <c r="C12" s="10"/>
      <c r="D12" s="11"/>
      <c r="E12" s="11"/>
      <c r="F12" s="11"/>
      <c r="G12" s="11"/>
      <c r="H12" s="11"/>
      <c r="I12" s="11">
        <f t="shared" si="0"/>
        <v>0</v>
      </c>
    </row>
    <row r="13" spans="1:11" ht="13.5" customHeight="1" x14ac:dyDescent="0.2">
      <c r="A13" s="8" t="s">
        <v>45</v>
      </c>
      <c r="B13" s="9" t="s">
        <v>8</v>
      </c>
      <c r="C13" s="10"/>
      <c r="D13" s="11"/>
      <c r="E13" s="11"/>
      <c r="F13" s="11"/>
      <c r="G13" s="11">
        <v>11690</v>
      </c>
      <c r="H13" s="11"/>
      <c r="I13" s="11">
        <f t="shared" si="0"/>
        <v>11690</v>
      </c>
    </row>
    <row r="14" spans="1:11" ht="13.5" customHeight="1" x14ac:dyDescent="0.2">
      <c r="A14" s="8" t="s">
        <v>61</v>
      </c>
      <c r="B14" s="9" t="s">
        <v>19</v>
      </c>
      <c r="C14" s="10"/>
      <c r="D14" s="11"/>
      <c r="E14" s="11">
        <v>2226.33</v>
      </c>
      <c r="F14" s="11"/>
      <c r="G14" s="11">
        <v>82636.63</v>
      </c>
      <c r="H14" s="11"/>
      <c r="I14" s="11">
        <f t="shared" si="0"/>
        <v>84862.96</v>
      </c>
    </row>
    <row r="15" spans="1:11" ht="13.5" customHeight="1" x14ac:dyDescent="0.2">
      <c r="A15" s="8" t="s">
        <v>62</v>
      </c>
      <c r="B15" s="9" t="s">
        <v>9</v>
      </c>
      <c r="C15" s="10"/>
      <c r="D15" s="11"/>
      <c r="E15" s="11"/>
      <c r="F15" s="11"/>
      <c r="G15" s="11"/>
      <c r="H15" s="11"/>
      <c r="I15" s="11">
        <f t="shared" si="0"/>
        <v>0</v>
      </c>
    </row>
    <row r="16" spans="1:11" ht="28.5" customHeight="1" x14ac:dyDescent="0.2">
      <c r="A16" s="29" t="s">
        <v>63</v>
      </c>
      <c r="B16" s="9" t="s">
        <v>10</v>
      </c>
      <c r="C16" s="10"/>
      <c r="D16" s="11"/>
      <c r="E16" s="11"/>
      <c r="F16" s="11"/>
      <c r="G16" s="11"/>
      <c r="H16" s="11"/>
      <c r="I16" s="11">
        <f t="shared" si="0"/>
        <v>0</v>
      </c>
    </row>
    <row r="17" spans="1:9" ht="13.5" customHeight="1" x14ac:dyDescent="0.2">
      <c r="A17" s="13" t="s">
        <v>48</v>
      </c>
      <c r="B17" s="14">
        <v>730</v>
      </c>
      <c r="C17" s="15">
        <f t="shared" ref="C17:H17" si="1">C18+C19+C20</f>
        <v>0</v>
      </c>
      <c r="D17" s="15">
        <f t="shared" si="1"/>
        <v>0</v>
      </c>
      <c r="E17" s="15">
        <f t="shared" si="1"/>
        <v>0</v>
      </c>
      <c r="F17" s="15">
        <f t="shared" si="1"/>
        <v>0</v>
      </c>
      <c r="G17" s="25">
        <f t="shared" si="1"/>
        <v>0</v>
      </c>
      <c r="H17" s="15">
        <f t="shared" si="1"/>
        <v>0</v>
      </c>
      <c r="I17" s="11">
        <f t="shared" si="0"/>
        <v>0</v>
      </c>
    </row>
    <row r="18" spans="1:9" ht="13.5" customHeight="1" x14ac:dyDescent="0.2">
      <c r="A18" s="29" t="s">
        <v>49</v>
      </c>
      <c r="B18" s="9" t="s">
        <v>11</v>
      </c>
      <c r="C18" s="10"/>
      <c r="D18" s="11"/>
      <c r="E18" s="11"/>
      <c r="F18" s="11"/>
      <c r="G18" s="11"/>
      <c r="H18" s="11"/>
      <c r="I18" s="11">
        <f t="shared" si="0"/>
        <v>0</v>
      </c>
    </row>
    <row r="19" spans="1:9" ht="13.5" customHeight="1" x14ac:dyDescent="0.2">
      <c r="A19" s="29" t="s">
        <v>65</v>
      </c>
      <c r="B19" s="9" t="s">
        <v>12</v>
      </c>
      <c r="C19" s="10"/>
      <c r="D19" s="16"/>
      <c r="E19" s="11"/>
      <c r="F19" s="11"/>
      <c r="G19" s="11"/>
      <c r="H19" s="11"/>
      <c r="I19" s="11">
        <f t="shared" si="0"/>
        <v>0</v>
      </c>
    </row>
    <row r="20" spans="1:9" ht="13.5" customHeight="1" x14ac:dyDescent="0.2">
      <c r="A20" s="29" t="s">
        <v>91</v>
      </c>
      <c r="B20" s="9" t="s">
        <v>21</v>
      </c>
      <c r="C20" s="10"/>
      <c r="D20" s="11"/>
      <c r="E20" s="11"/>
      <c r="F20" s="11"/>
      <c r="G20" s="11"/>
      <c r="H20" s="11"/>
      <c r="I20" s="11">
        <f t="shared" si="0"/>
        <v>0</v>
      </c>
    </row>
    <row r="21" spans="1:9" ht="13.5" customHeight="1" x14ac:dyDescent="0.2">
      <c r="A21" s="8" t="s">
        <v>76</v>
      </c>
      <c r="B21" s="9" t="s">
        <v>13</v>
      </c>
      <c r="C21" s="10"/>
      <c r="D21" s="11"/>
      <c r="E21" s="11"/>
      <c r="F21" s="11"/>
      <c r="G21" s="11"/>
      <c r="H21" s="11"/>
      <c r="I21" s="11">
        <f t="shared" si="0"/>
        <v>0</v>
      </c>
    </row>
    <row r="22" spans="1:9" ht="13.5" customHeight="1" x14ac:dyDescent="0.2">
      <c r="A22" s="13" t="s">
        <v>77</v>
      </c>
      <c r="B22" s="14">
        <v>920</v>
      </c>
      <c r="C22" s="25">
        <f t="shared" ref="C22:H22" si="2">C23+C24+C25+C26</f>
        <v>0</v>
      </c>
      <c r="D22" s="25">
        <f t="shared" si="2"/>
        <v>0</v>
      </c>
      <c r="E22" s="25">
        <f t="shared" si="2"/>
        <v>0</v>
      </c>
      <c r="F22" s="25">
        <f t="shared" si="2"/>
        <v>0</v>
      </c>
      <c r="G22" s="25">
        <f t="shared" si="2"/>
        <v>0</v>
      </c>
      <c r="H22" s="25">
        <f t="shared" si="2"/>
        <v>0</v>
      </c>
      <c r="I22" s="11">
        <f t="shared" si="0"/>
        <v>0</v>
      </c>
    </row>
    <row r="23" spans="1:9" ht="13.5" customHeight="1" x14ac:dyDescent="0.2">
      <c r="A23" s="8" t="s">
        <v>69</v>
      </c>
      <c r="B23" s="9" t="s">
        <v>14</v>
      </c>
      <c r="C23" s="10"/>
      <c r="D23" s="11"/>
      <c r="E23" s="11"/>
      <c r="F23" s="11"/>
      <c r="G23" s="11"/>
      <c r="H23" s="11"/>
      <c r="I23" s="11">
        <f t="shared" si="0"/>
        <v>0</v>
      </c>
    </row>
    <row r="24" spans="1:9" ht="13.5" customHeight="1" x14ac:dyDescent="0.2">
      <c r="A24" s="8" t="s">
        <v>78</v>
      </c>
      <c r="B24" s="9" t="s">
        <v>15</v>
      </c>
      <c r="C24" s="10"/>
      <c r="D24" s="11"/>
      <c r="E24" s="11"/>
      <c r="F24" s="11"/>
      <c r="G24" s="11"/>
      <c r="H24" s="11"/>
      <c r="I24" s="11">
        <f t="shared" si="0"/>
        <v>0</v>
      </c>
    </row>
    <row r="25" spans="1:9" ht="13.5" customHeight="1" x14ac:dyDescent="0.2">
      <c r="A25" s="8" t="s">
        <v>71</v>
      </c>
      <c r="B25" s="9" t="s">
        <v>16</v>
      </c>
      <c r="C25" s="10"/>
      <c r="D25" s="11"/>
      <c r="E25" s="11"/>
      <c r="F25" s="11"/>
      <c r="G25" s="11"/>
      <c r="H25" s="11"/>
      <c r="I25" s="11">
        <f t="shared" si="0"/>
        <v>0</v>
      </c>
    </row>
    <row r="26" spans="1:9" ht="13.5" customHeight="1" x14ac:dyDescent="0.2">
      <c r="A26" s="8" t="s">
        <v>92</v>
      </c>
      <c r="B26" s="9" t="s">
        <v>17</v>
      </c>
      <c r="C26" s="10"/>
      <c r="D26" s="11"/>
      <c r="E26" s="11"/>
      <c r="F26" s="11"/>
      <c r="G26" s="11"/>
      <c r="H26" s="11"/>
      <c r="I26" s="11">
        <f t="shared" si="0"/>
        <v>0</v>
      </c>
    </row>
    <row r="27" spans="1:9" ht="13.5" customHeight="1" x14ac:dyDescent="0.2">
      <c r="A27" s="23" t="s">
        <v>28</v>
      </c>
      <c r="B27" s="24"/>
      <c r="C27" s="7">
        <f>C5+C6+C7+C8+C9+C10+C11+C12+C13+C14+C15+C16+C18+C19+C20+C21+C23+C24+C25+C26</f>
        <v>0</v>
      </c>
      <c r="D27" s="26">
        <f>D5+D6+D7+D8+D9+D10+D11+D12+D13+D14+D15+D16+D17+D21+D22</f>
        <v>0</v>
      </c>
      <c r="E27" s="26">
        <f>E5+E6+E7+E8+E9+E10+E11+E12+E13+E14+E15+E16+E17+E21+E22</f>
        <v>2226.33</v>
      </c>
      <c r="F27" s="26">
        <f>F5+F6+F7+F8+F9+F10+F11+F12+F13+F14+F15+F16+F17+F21+F22</f>
        <v>0</v>
      </c>
      <c r="G27" s="26">
        <f>G5+G6+G7+G8+G9+G10+G11+G12+G13+G14+G15+G16+G17+G21+G22</f>
        <v>94326.63</v>
      </c>
      <c r="H27" s="26">
        <f>H5+H6+H7+H8+H9+H10+H11+H12+H13+H14+H15+H16+H17+H21+H22</f>
        <v>0</v>
      </c>
      <c r="I27" s="36">
        <f t="shared" si="0"/>
        <v>96552.960000000006</v>
      </c>
    </row>
    <row r="28" spans="1:9" ht="13.5" customHeight="1" x14ac:dyDescent="0.2">
      <c r="B28" s="17"/>
    </row>
    <row r="29" spans="1:9" ht="13.5" customHeight="1" x14ac:dyDescent="0.2">
      <c r="A29" s="38"/>
      <c r="B29" s="39"/>
    </row>
    <row r="30" spans="1:9" ht="13.5" customHeight="1" x14ac:dyDescent="0.2">
      <c r="A30" s="38"/>
      <c r="B30" s="39"/>
      <c r="D30" s="19"/>
    </row>
    <row r="31" spans="1:9" ht="13.5" customHeight="1" x14ac:dyDescent="0.2">
      <c r="B31" s="17"/>
      <c r="E31" s="22"/>
    </row>
    <row r="32" spans="1:9" ht="13.5" customHeight="1" x14ac:dyDescent="0.2">
      <c r="B32" s="17"/>
    </row>
    <row r="33" spans="2:5" ht="13.5" customHeight="1" x14ac:dyDescent="0.2">
      <c r="B33" s="19"/>
    </row>
    <row r="34" spans="2:5" ht="13.5" customHeight="1" x14ac:dyDescent="0.2">
      <c r="E34" s="42">
        <v>15</v>
      </c>
    </row>
  </sheetData>
  <mergeCells count="1">
    <mergeCell ref="A3:I3"/>
  </mergeCells>
  <phoneticPr fontId="4" type="noConversion"/>
  <pageMargins left="0.25" right="0.25" top="0.75" bottom="0.75" header="0.3" footer="0.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K33"/>
  <sheetViews>
    <sheetView tabSelected="1" topLeftCell="A10" workbookViewId="0">
      <selection activeCell="A27" sqref="A27"/>
    </sheetView>
  </sheetViews>
  <sheetFormatPr defaultRowHeight="13.5" customHeight="1" x14ac:dyDescent="0.2"/>
  <cols>
    <col min="1" max="1" width="27.42578125" style="32" customWidth="1"/>
    <col min="2" max="2" width="11.140625" customWidth="1"/>
    <col min="4" max="4" width="16.140625" customWidth="1"/>
    <col min="5" max="5" width="15" customWidth="1"/>
    <col min="6" max="6" width="12.5703125" customWidth="1"/>
    <col min="7" max="7" width="13.85546875" customWidth="1"/>
    <col min="8" max="8" width="15.28515625" customWidth="1"/>
    <col min="9" max="9" width="15.85546875" customWidth="1"/>
    <col min="10" max="10" width="12.85546875" bestFit="1" customWidth="1"/>
    <col min="11" max="11" width="10.28515625" customWidth="1"/>
  </cols>
  <sheetData>
    <row r="3" spans="1:10" ht="18" customHeight="1" x14ac:dyDescent="0.35">
      <c r="A3" s="44" t="s">
        <v>50</v>
      </c>
      <c r="B3" s="45"/>
      <c r="C3" s="45"/>
      <c r="D3" s="46"/>
      <c r="E3" s="46"/>
      <c r="F3" s="46"/>
      <c r="G3" s="46"/>
      <c r="H3" s="46"/>
      <c r="I3" s="46"/>
    </row>
    <row r="4" spans="1:10" ht="25.5" customHeight="1" x14ac:dyDescent="0.2">
      <c r="A4" s="4" t="s">
        <v>54</v>
      </c>
      <c r="B4" s="4" t="s">
        <v>22</v>
      </c>
      <c r="C4" s="4" t="s">
        <v>23</v>
      </c>
      <c r="D4" s="5" t="s">
        <v>24</v>
      </c>
      <c r="E4" s="5" t="s">
        <v>39</v>
      </c>
      <c r="F4" s="5" t="s">
        <v>26</v>
      </c>
      <c r="G4" s="5" t="s">
        <v>20</v>
      </c>
      <c r="H4" s="5" t="s">
        <v>55</v>
      </c>
      <c r="I4" s="37" t="s">
        <v>28</v>
      </c>
    </row>
    <row r="5" spans="1:10" ht="13.5" customHeight="1" x14ac:dyDescent="0.2">
      <c r="A5" s="29" t="s">
        <v>56</v>
      </c>
      <c r="B5" s="9" t="s">
        <v>0</v>
      </c>
      <c r="C5" s="10"/>
      <c r="D5" s="11">
        <f>'Shp. grandi'!D5+'te hyrat vetanake'!D5+'te hyrat e bartura'!D5+'participime dhe donacione'!D5</f>
        <v>61539.97</v>
      </c>
      <c r="E5" s="11">
        <f>'Shp. grandi'!E5+'te hyrat vetanake'!E5+'te hyrat e bartura'!E5+'participime dhe donacione'!E5</f>
        <v>35624.04</v>
      </c>
      <c r="F5" s="11">
        <f>'Shp. grandi'!F5+'te hyrat vetanake'!F5+'te hyrat e bartura'!F5+'participime dhe donacione'!F5</f>
        <v>801.24</v>
      </c>
      <c r="G5" s="11">
        <f>'Shp. grandi'!G5+'te hyrat vetanake'!G5+'te hyrat e bartura'!G5+'participime dhe donacione'!G5</f>
        <v>9568.82</v>
      </c>
      <c r="H5" s="11">
        <f>'Shp. grandi'!H5+'te hyrat vetanake'!H5+'te hyrat e bartura'!H5+'participime dhe donacione'!H5</f>
        <v>0</v>
      </c>
      <c r="I5" s="11">
        <f>'Shp. grandi'!I5+'te hyrat vetanake'!I5+'te hyrat e bartura'!I5+'participime dhe donacione'!I5</f>
        <v>107534.07</v>
      </c>
    </row>
    <row r="6" spans="1:10" ht="13.5" customHeight="1" x14ac:dyDescent="0.2">
      <c r="A6" s="29" t="s">
        <v>40</v>
      </c>
      <c r="B6" s="9" t="s">
        <v>1</v>
      </c>
      <c r="C6" s="10"/>
      <c r="D6" s="11">
        <f>'Shp. grandi'!D6+'te hyrat vetanake'!D6+'te hyrat e bartura'!D6+'participime dhe donacione'!D6</f>
        <v>54196.92</v>
      </c>
      <c r="E6" s="11">
        <f>'Shp. grandi'!E6+'te hyrat vetanake'!E6+'te hyrat e bartura'!E6+'participime dhe donacione'!E6</f>
        <v>52789.98</v>
      </c>
      <c r="F6" s="11">
        <f>'Shp. grandi'!F6+'te hyrat vetanake'!F6+'te hyrat e bartura'!F6+'participime dhe donacione'!F6</f>
        <v>6384.14</v>
      </c>
      <c r="G6" s="11">
        <f>'Shp. grandi'!G6+'te hyrat vetanake'!G6+'te hyrat e bartura'!G6+'participime dhe donacione'!G6</f>
        <v>0</v>
      </c>
      <c r="H6" s="11">
        <f>'Shp. grandi'!H6+'te hyrat vetanake'!H6+'te hyrat e bartura'!H6+'participime dhe donacione'!H6</f>
        <v>89492</v>
      </c>
      <c r="I6" s="11">
        <f>'Shp. grandi'!I6+'te hyrat vetanake'!I6+'te hyrat e bartura'!I6+'participime dhe donacione'!I6</f>
        <v>202863.03999999998</v>
      </c>
    </row>
    <row r="7" spans="1:10" ht="13.5" customHeight="1" x14ac:dyDescent="0.2">
      <c r="A7" s="29" t="s">
        <v>57</v>
      </c>
      <c r="B7" s="9" t="s">
        <v>6</v>
      </c>
      <c r="C7" s="10"/>
      <c r="D7" s="11">
        <f>'Shp. grandi'!D7+'te hyrat vetanake'!D7+'te hyrat e bartura'!D7+'participime dhe donacione'!D7</f>
        <v>13827.46</v>
      </c>
      <c r="E7" s="11">
        <f>'Shp. grandi'!E7+'te hyrat vetanake'!E7+'te hyrat e bartura'!E7+'participime dhe donacione'!E7</f>
        <v>0</v>
      </c>
      <c r="F7" s="11">
        <f>'Shp. grandi'!F7+'te hyrat vetanake'!F7+'te hyrat e bartura'!F7+'participime dhe donacione'!F7</f>
        <v>0</v>
      </c>
      <c r="G7" s="11">
        <f>'Shp. grandi'!G7+'te hyrat vetanake'!G7+'te hyrat e bartura'!G7+'participime dhe donacione'!G7</f>
        <v>0</v>
      </c>
      <c r="H7" s="11">
        <f>'Shp. grandi'!H7+'te hyrat vetanake'!H7+'te hyrat e bartura'!H7+'participime dhe donacione'!H7</f>
        <v>0</v>
      </c>
      <c r="I7" s="11">
        <f>'Shp. grandi'!I7+'te hyrat vetanake'!I7+'te hyrat e bartura'!I7+'participime dhe donacione'!I7</f>
        <v>13827.46</v>
      </c>
    </row>
    <row r="8" spans="1:10" ht="13.5" customHeight="1" x14ac:dyDescent="0.2">
      <c r="A8" s="29" t="s">
        <v>32</v>
      </c>
      <c r="B8" s="9" t="s">
        <v>5</v>
      </c>
      <c r="C8" s="10"/>
      <c r="D8" s="11">
        <f>'Shp. grandi'!D8+'te hyrat vetanake'!D8+'te hyrat e bartura'!D8+'participime dhe donacione'!D8</f>
        <v>20459.79</v>
      </c>
      <c r="E8" s="11">
        <f>'Shp. grandi'!E8+'te hyrat vetanake'!E8+'te hyrat e bartura'!E8+'participime dhe donacione'!E8</f>
        <v>57.58</v>
      </c>
      <c r="F8" s="11">
        <f>'Shp. grandi'!F8+'te hyrat vetanake'!F8+'te hyrat e bartura'!F8+'participime dhe donacione'!F8</f>
        <v>0</v>
      </c>
      <c r="G8" s="11">
        <f>'Shp. grandi'!G8+'te hyrat vetanake'!G8+'te hyrat e bartura'!G8+'participime dhe donacione'!G8</f>
        <v>0</v>
      </c>
      <c r="H8" s="11">
        <f>'Shp. grandi'!H8+'te hyrat vetanake'!H8+'te hyrat e bartura'!H8+'participime dhe donacione'!H8</f>
        <v>0</v>
      </c>
      <c r="I8" s="11">
        <f>'Shp. grandi'!I8+'te hyrat vetanake'!I8+'te hyrat e bartura'!I8+'participime dhe donacione'!I8</f>
        <v>20517.370000000003</v>
      </c>
    </row>
    <row r="9" spans="1:10" ht="13.5" customHeight="1" x14ac:dyDescent="0.2">
      <c r="A9" s="29" t="s">
        <v>33</v>
      </c>
      <c r="B9" s="9" t="s">
        <v>2</v>
      </c>
      <c r="C9" s="10"/>
      <c r="D9" s="11">
        <f>'Shp. grandi'!D9+'te hyrat vetanake'!D9+'te hyrat e bartura'!D9+'participime dhe donacione'!D9</f>
        <v>46059.93</v>
      </c>
      <c r="E9" s="11">
        <f>'Shp. grandi'!E9+'te hyrat vetanake'!E9+'te hyrat e bartura'!E9+'participime dhe donacione'!E9</f>
        <v>981</v>
      </c>
      <c r="F9" s="11">
        <f>'Shp. grandi'!F9+'te hyrat vetanake'!F9+'te hyrat e bartura'!F9+'participime dhe donacione'!F9</f>
        <v>1297.18</v>
      </c>
      <c r="G9" s="11">
        <f>'Shp. grandi'!G9+'te hyrat vetanake'!G9+'te hyrat e bartura'!G9+'participime dhe donacione'!G9</f>
        <v>0</v>
      </c>
      <c r="H9" s="11">
        <f>'Shp. grandi'!H9+'te hyrat vetanake'!H9+'te hyrat e bartura'!H9+'participime dhe donacione'!H9</f>
        <v>0</v>
      </c>
      <c r="I9" s="11">
        <f>'Shp. grandi'!I9+'te hyrat vetanake'!I9+'te hyrat e bartura'!I9+'participime dhe donacione'!I9</f>
        <v>48338.11</v>
      </c>
    </row>
    <row r="10" spans="1:10" ht="32.25" customHeight="1" x14ac:dyDescent="0.2">
      <c r="A10" s="29" t="s">
        <v>58</v>
      </c>
      <c r="B10" s="9" t="s">
        <v>3</v>
      </c>
      <c r="C10" s="10"/>
      <c r="D10" s="11">
        <f>'Shp. grandi'!D10+'te hyrat vetanake'!D10+'te hyrat e bartura'!D10+'participime dhe donacione'!D10</f>
        <v>22765.55</v>
      </c>
      <c r="E10" s="11">
        <f>'Shp. grandi'!E10+'te hyrat vetanake'!E10+'te hyrat e bartura'!E10+'participime dhe donacione'!E10</f>
        <v>129618.78</v>
      </c>
      <c r="F10" s="11">
        <f>'Shp. grandi'!F10+'te hyrat vetanake'!F10+'te hyrat e bartura'!F10+'participime dhe donacione'!F10</f>
        <v>59541.01</v>
      </c>
      <c r="G10" s="11">
        <f>'Shp. grandi'!G10+'te hyrat vetanake'!G10+'te hyrat e bartura'!G10+'participime dhe donacione'!G10</f>
        <v>0</v>
      </c>
      <c r="H10" s="11">
        <f>'Shp. grandi'!H10+'te hyrat vetanake'!H10+'te hyrat e bartura'!H10+'participime dhe donacione'!H10</f>
        <v>190650.75</v>
      </c>
      <c r="I10" s="11">
        <f>'Shp. grandi'!I10+'te hyrat vetanake'!I10+'te hyrat e bartura'!I10+'participime dhe donacione'!I10</f>
        <v>402576.08999999997</v>
      </c>
    </row>
    <row r="11" spans="1:10" ht="13.5" customHeight="1" x14ac:dyDescent="0.2">
      <c r="A11" s="29" t="s">
        <v>59</v>
      </c>
      <c r="B11" s="9" t="s">
        <v>4</v>
      </c>
      <c r="C11" s="10"/>
      <c r="D11" s="11">
        <f>'Shp. grandi'!D11+'te hyrat vetanake'!D11+'te hyrat e bartura'!D11+'participime dhe donacione'!D11</f>
        <v>71236.740000000005</v>
      </c>
      <c r="E11" s="11">
        <f>'Shp. grandi'!E11+'te hyrat vetanake'!E11+'te hyrat e bartura'!E11+'participime dhe donacione'!E11</f>
        <v>15852.26</v>
      </c>
      <c r="F11" s="11">
        <f>'Shp. grandi'!F11+'te hyrat vetanake'!F11+'te hyrat e bartura'!F11+'participime dhe donacione'!F11</f>
        <v>4041.43</v>
      </c>
      <c r="G11" s="11">
        <f>'Shp. grandi'!G11+'te hyrat vetanake'!G11+'te hyrat e bartura'!G11+'participime dhe donacione'!G11</f>
        <v>0</v>
      </c>
      <c r="H11" s="11">
        <f>'Shp. grandi'!H11+'te hyrat vetanake'!H11+'te hyrat e bartura'!H11+'participime dhe donacione'!H11</f>
        <v>0</v>
      </c>
      <c r="I11" s="11">
        <f>'Shp. grandi'!I11+'te hyrat vetanake'!I11+'te hyrat e bartura'!I11+'participime dhe donacione'!I11</f>
        <v>91130.43</v>
      </c>
      <c r="J11" s="19"/>
    </row>
    <row r="12" spans="1:10" ht="13.5" customHeight="1" x14ac:dyDescent="0.2">
      <c r="A12" s="29" t="s">
        <v>60</v>
      </c>
      <c r="B12" s="9" t="s">
        <v>7</v>
      </c>
      <c r="C12" s="10"/>
      <c r="D12" s="11">
        <f>'Shp. grandi'!D12+'te hyrat vetanake'!D12+'te hyrat e bartura'!D12+'participime dhe donacione'!D12</f>
        <v>12740.46</v>
      </c>
      <c r="E12" s="11">
        <f>'Shp. grandi'!E12+'te hyrat vetanake'!E12+'te hyrat e bartura'!E12+'participime dhe donacione'!E12</f>
        <v>0</v>
      </c>
      <c r="F12" s="11">
        <f>'Shp. grandi'!F12+'te hyrat vetanake'!F12+'te hyrat e bartura'!F12+'participime dhe donacione'!F12</f>
        <v>0</v>
      </c>
      <c r="G12" s="11">
        <f>'Shp. grandi'!G12+'te hyrat vetanake'!G12+'te hyrat e bartura'!G12+'participime dhe donacione'!G12</f>
        <v>0</v>
      </c>
      <c r="H12" s="11">
        <f>'Shp. grandi'!H12+'te hyrat vetanake'!H12+'te hyrat e bartura'!H12+'participime dhe donacione'!H12</f>
        <v>0</v>
      </c>
      <c r="I12" s="11">
        <f>'Shp. grandi'!I12+'te hyrat vetanake'!I12+'te hyrat e bartura'!I12+'participime dhe donacione'!I12</f>
        <v>12740.46</v>
      </c>
    </row>
    <row r="13" spans="1:10" ht="13.5" customHeight="1" x14ac:dyDescent="0.2">
      <c r="A13" s="8" t="s">
        <v>45</v>
      </c>
      <c r="B13" s="9" t="s">
        <v>8</v>
      </c>
      <c r="C13" s="10"/>
      <c r="D13" s="11">
        <f>'Shp. grandi'!D13+'te hyrat vetanake'!D13+'te hyrat e bartura'!D13+'participime dhe donacione'!D13</f>
        <v>35114.04</v>
      </c>
      <c r="E13" s="11">
        <f>'Shp. grandi'!E13+'te hyrat vetanake'!E13+'te hyrat e bartura'!E13+'participime dhe donacione'!E13</f>
        <v>1720.65</v>
      </c>
      <c r="F13" s="11">
        <f>'Shp. grandi'!F13+'te hyrat vetanake'!F13+'te hyrat e bartura'!F13+'participime dhe donacione'!F13</f>
        <v>799.31</v>
      </c>
      <c r="G13" s="11">
        <f>'Shp. grandi'!G13+'te hyrat vetanake'!G13+'te hyrat e bartura'!G13+'participime dhe donacione'!G13</f>
        <v>25690</v>
      </c>
      <c r="H13" s="11">
        <f>'Shp. grandi'!H13+'te hyrat vetanake'!H13+'te hyrat e bartura'!H13+'participime dhe donacione'!H13</f>
        <v>0</v>
      </c>
      <c r="I13" s="11">
        <f>'Shp. grandi'!I13+'te hyrat vetanake'!I13+'te hyrat e bartura'!I13+'participime dhe donacione'!I13</f>
        <v>63324</v>
      </c>
    </row>
    <row r="14" spans="1:10" ht="13.5" customHeight="1" x14ac:dyDescent="0.2">
      <c r="A14" s="8" t="s">
        <v>61</v>
      </c>
      <c r="B14" s="9" t="s">
        <v>19</v>
      </c>
      <c r="C14" s="10"/>
      <c r="D14" s="11">
        <f>'Shp. grandi'!D14+'te hyrat vetanake'!D14+'te hyrat e bartura'!D14+'participime dhe donacione'!D14</f>
        <v>23404.41</v>
      </c>
      <c r="E14" s="11">
        <f>'Shp. grandi'!E14+'te hyrat vetanake'!E14+'te hyrat e bartura'!E14+'participime dhe donacione'!E14</f>
        <v>12401.03</v>
      </c>
      <c r="F14" s="11">
        <f>'Shp. grandi'!F14+'te hyrat vetanake'!F14+'te hyrat e bartura'!F14+'participime dhe donacione'!F14</f>
        <v>186.16</v>
      </c>
      <c r="G14" s="11">
        <f>'Shp. grandi'!G14+'te hyrat vetanake'!G14+'te hyrat e bartura'!G14+'participime dhe donacione'!G14</f>
        <v>82636.63</v>
      </c>
      <c r="H14" s="11">
        <f>'Shp. grandi'!H14+'te hyrat vetanake'!H14+'te hyrat e bartura'!H14+'participime dhe donacione'!H14</f>
        <v>0</v>
      </c>
      <c r="I14" s="11">
        <f>'Shp. grandi'!I14+'te hyrat vetanake'!I14+'te hyrat e bartura'!I14+'participime dhe donacione'!I14</f>
        <v>118628.23000000001</v>
      </c>
    </row>
    <row r="15" spans="1:10" ht="13.5" customHeight="1" x14ac:dyDescent="0.2">
      <c r="A15" s="8" t="s">
        <v>62</v>
      </c>
      <c r="B15" s="9" t="s">
        <v>9</v>
      </c>
      <c r="C15" s="10"/>
      <c r="D15" s="11">
        <f>'Shp. grandi'!D15+'te hyrat vetanake'!D15+'te hyrat e bartura'!D15+'participime dhe donacione'!D15</f>
        <v>35323.83</v>
      </c>
      <c r="E15" s="11">
        <f>'Shp. grandi'!E15+'te hyrat vetanake'!E15+'te hyrat e bartura'!E15+'participime dhe donacione'!E15</f>
        <v>2351.06</v>
      </c>
      <c r="F15" s="11">
        <f>'Shp. grandi'!F15+'te hyrat vetanake'!F15+'te hyrat e bartura'!F15+'participime dhe donacione'!F15</f>
        <v>2050</v>
      </c>
      <c r="G15" s="11">
        <f>'Shp. grandi'!G15+'te hyrat vetanake'!G15+'te hyrat e bartura'!G15+'participime dhe donacione'!G15</f>
        <v>0</v>
      </c>
      <c r="H15" s="11">
        <f>'Shp. grandi'!H15+'te hyrat vetanake'!H15+'te hyrat e bartura'!H15+'participime dhe donacione'!H15</f>
        <v>206159.6</v>
      </c>
      <c r="I15" s="11">
        <f>'Shp. grandi'!I15+'te hyrat vetanake'!I15+'te hyrat e bartura'!I15+'participime dhe donacione'!I15</f>
        <v>245884.49000000002</v>
      </c>
    </row>
    <row r="16" spans="1:10" ht="28.5" customHeight="1" x14ac:dyDescent="0.2">
      <c r="A16" s="29" t="s">
        <v>63</v>
      </c>
      <c r="B16" s="9" t="s">
        <v>10</v>
      </c>
      <c r="C16" s="10"/>
      <c r="D16" s="11">
        <f>'Shp. grandi'!D16+'te hyrat vetanake'!D16+'te hyrat e bartura'!D16+'participime dhe donacione'!D16</f>
        <v>26320.86</v>
      </c>
      <c r="E16" s="11">
        <f>'Shp. grandi'!E16+'te hyrat vetanake'!E16+'te hyrat e bartura'!E16+'participime dhe donacione'!E16</f>
        <v>12548.75</v>
      </c>
      <c r="F16" s="11">
        <f>'Shp. grandi'!F16+'te hyrat vetanake'!F16+'te hyrat e bartura'!F16+'participime dhe donacione'!F16</f>
        <v>2860.51</v>
      </c>
      <c r="G16" s="11">
        <f>'Shp. grandi'!G16+'te hyrat vetanake'!G16+'te hyrat e bartura'!G16+'participime dhe donacione'!G16</f>
        <v>0</v>
      </c>
      <c r="H16" s="11">
        <f>'Shp. grandi'!H16+'te hyrat vetanake'!H16+'te hyrat e bartura'!H16+'participime dhe donacione'!H16</f>
        <v>54975.25</v>
      </c>
      <c r="I16" s="11">
        <f>'Shp. grandi'!I16+'te hyrat vetanake'!I16+'te hyrat e bartura'!I16+'participime dhe donacione'!I16</f>
        <v>96705.37</v>
      </c>
    </row>
    <row r="17" spans="1:11" ht="13.5" customHeight="1" x14ac:dyDescent="0.2">
      <c r="A17" s="13" t="s">
        <v>48</v>
      </c>
      <c r="B17" s="14">
        <v>730</v>
      </c>
      <c r="C17" s="25">
        <f>C18+C19</f>
        <v>0</v>
      </c>
      <c r="D17" s="11">
        <f>'Shp. grandi'!D17+'te hyrat vetanake'!D17+'te hyrat e bartura'!D17+'participime dhe donacione'!D17</f>
        <v>526252.04</v>
      </c>
      <c r="E17" s="11">
        <f>'Shp. grandi'!E17+'te hyrat vetanake'!E17+'te hyrat e bartura'!E17+'participime dhe donacione'!E17</f>
        <v>32467.23</v>
      </c>
      <c r="F17" s="11">
        <f>'Shp. grandi'!F17+'te hyrat vetanake'!F17+'te hyrat e bartura'!F17+'participime dhe donacione'!F17</f>
        <v>20094.169999999998</v>
      </c>
      <c r="G17" s="11">
        <f>'Shp. grandi'!G17+'te hyrat vetanake'!G17+'te hyrat e bartura'!G17+'participime dhe donacione'!G17</f>
        <v>27726.7</v>
      </c>
      <c r="H17" s="11">
        <f>'Shp. grandi'!H17+'te hyrat vetanake'!H17+'te hyrat e bartura'!H17+'participime dhe donacione'!H17</f>
        <v>0</v>
      </c>
      <c r="I17" s="11">
        <f>'Shp. grandi'!I17+'te hyrat vetanake'!I17+'te hyrat e bartura'!I17+'participime dhe donacione'!I17</f>
        <v>606540.1399999999</v>
      </c>
    </row>
    <row r="18" spans="1:11" ht="13.5" customHeight="1" x14ac:dyDescent="0.2">
      <c r="A18" s="29" t="s">
        <v>64</v>
      </c>
      <c r="B18" s="9" t="s">
        <v>11</v>
      </c>
      <c r="C18" s="10"/>
      <c r="D18" s="11">
        <f>'Shp. grandi'!D18+'te hyrat vetanake'!D18+'te hyrat e bartura'!D18+'participime dhe donacione'!D18</f>
        <v>11975.16</v>
      </c>
      <c r="E18" s="11">
        <f>'Shp. grandi'!E18+'te hyrat vetanake'!E18+'te hyrat e bartura'!E18+'participime dhe donacione'!E18</f>
        <v>3573.6</v>
      </c>
      <c r="F18" s="11">
        <f>'Shp. grandi'!F18+'te hyrat vetanake'!F18+'te hyrat e bartura'!F18+'participime dhe donacione'!F18</f>
        <v>1429.83</v>
      </c>
      <c r="G18" s="11">
        <f>'Shp. grandi'!G18+'te hyrat vetanake'!G18+'te hyrat e bartura'!G18+'participime dhe donacione'!G18</f>
        <v>27726.7</v>
      </c>
      <c r="H18" s="11">
        <f>'Shp. grandi'!H18+'te hyrat vetanake'!H18+'te hyrat e bartura'!H18+'participime dhe donacione'!H18</f>
        <v>0</v>
      </c>
      <c r="I18" s="11">
        <f>'Shp. grandi'!I18+'te hyrat vetanake'!I18+'te hyrat e bartura'!I18+'participime dhe donacione'!I18</f>
        <v>44705.29</v>
      </c>
      <c r="J18" s="19"/>
    </row>
    <row r="19" spans="1:11" ht="13.5" customHeight="1" x14ac:dyDescent="0.2">
      <c r="A19" s="29" t="s">
        <v>65</v>
      </c>
      <c r="B19" s="9" t="s">
        <v>12</v>
      </c>
      <c r="C19" s="10"/>
      <c r="D19" s="11">
        <f>'Shp. grandi'!D19+'te hyrat vetanake'!D19+'te hyrat e bartura'!D19+'participime dhe donacione'!D19</f>
        <v>514276.88</v>
      </c>
      <c r="E19" s="11">
        <f>'Shp. grandi'!E19+'te hyrat vetanake'!E19+'te hyrat e bartura'!E19+'participime dhe donacione'!E19</f>
        <v>28893.63</v>
      </c>
      <c r="F19" s="11">
        <f>'Shp. grandi'!F19+'te hyrat vetanake'!F19+'te hyrat e bartura'!F19+'participime dhe donacione'!F19</f>
        <v>18664.34</v>
      </c>
      <c r="G19" s="11">
        <f>'Shp. grandi'!G19+'te hyrat vetanake'!G19+'te hyrat e bartura'!G19+'participime dhe donacione'!G19</f>
        <v>0</v>
      </c>
      <c r="H19" s="11">
        <f>'Shp. grandi'!H19+'te hyrat vetanake'!H19+'te hyrat e bartura'!H19+'participime dhe donacione'!H19</f>
        <v>0</v>
      </c>
      <c r="I19" s="11">
        <f>'Shp. grandi'!I19+'te hyrat vetanake'!I19+'te hyrat e bartura'!I19+'participime dhe donacione'!I19</f>
        <v>561834.85</v>
      </c>
    </row>
    <row r="20" spans="1:11" ht="13.5" customHeight="1" x14ac:dyDescent="0.2">
      <c r="A20" s="29" t="s">
        <v>66</v>
      </c>
      <c r="B20" s="9" t="s">
        <v>21</v>
      </c>
      <c r="C20" s="10"/>
      <c r="D20" s="11">
        <f>'Shp. grandi'!D20+'te hyrat vetanake'!D20+'te hyrat e bartura'!D20+'participime dhe donacione'!D20</f>
        <v>21738.48</v>
      </c>
      <c r="E20" s="11">
        <f>'Shp. grandi'!E20+'te hyrat vetanake'!E20+'te hyrat e bartura'!E20+'participime dhe donacione'!E20</f>
        <v>3095.44</v>
      </c>
      <c r="F20" s="11">
        <f>'Shp. grandi'!F20+'te hyrat vetanake'!F20+'te hyrat e bartura'!F20+'participime dhe donacione'!F20</f>
        <v>1559.6</v>
      </c>
      <c r="G20" s="11">
        <f>'Shp. grandi'!G20+'te hyrat vetanake'!G20+'te hyrat e bartura'!G20+'participime dhe donacione'!G20</f>
        <v>0</v>
      </c>
      <c r="H20" s="11">
        <f>'Shp. grandi'!H20+'te hyrat vetanake'!H20+'te hyrat e bartura'!H20+'participime dhe donacione'!H20</f>
        <v>0</v>
      </c>
      <c r="I20" s="11">
        <f>'Shp. grandi'!I20+'te hyrat vetanake'!I20+'te hyrat e bartura'!I20+'participime dhe donacione'!I20</f>
        <v>26393.519999999997</v>
      </c>
    </row>
    <row r="21" spans="1:11" ht="13.5" customHeight="1" x14ac:dyDescent="0.2">
      <c r="A21" s="8" t="s">
        <v>67</v>
      </c>
      <c r="B21" s="9" t="s">
        <v>13</v>
      </c>
      <c r="C21" s="10"/>
      <c r="D21" s="11">
        <f>'Shp. grandi'!D21+'te hyrat vetanake'!D21+'te hyrat e bartura'!D21+'participime dhe donacione'!D21</f>
        <v>36127.64</v>
      </c>
      <c r="E21" s="11">
        <f>'Shp. grandi'!E21+'te hyrat vetanake'!E21+'te hyrat e bartura'!E21+'participime dhe donacione'!E21</f>
        <v>32765.54</v>
      </c>
      <c r="F21" s="11">
        <f>'Shp. grandi'!F21+'te hyrat vetanake'!F21+'te hyrat e bartura'!F21+'participime dhe donacione'!F21</f>
        <v>8500</v>
      </c>
      <c r="G21" s="11">
        <f>'Shp. grandi'!G21+'te hyrat vetanake'!G21+'te hyrat e bartura'!G21+'participime dhe donacione'!G21</f>
        <v>63426.239999999998</v>
      </c>
      <c r="H21" s="11">
        <f>'Shp. grandi'!H21+'te hyrat vetanake'!H21+'te hyrat e bartura'!H21+'participime dhe donacione'!H21</f>
        <v>0</v>
      </c>
      <c r="I21" s="11">
        <f>'Shp. grandi'!I21+'te hyrat vetanake'!I21+'te hyrat e bartura'!I21+'participime dhe donacione'!I21</f>
        <v>140819.41999999998</v>
      </c>
    </row>
    <row r="22" spans="1:11" ht="13.5" customHeight="1" x14ac:dyDescent="0.2">
      <c r="A22" s="13" t="s">
        <v>68</v>
      </c>
      <c r="B22" s="14">
        <v>920</v>
      </c>
      <c r="C22" s="25">
        <f>C23+C24+C25+C26</f>
        <v>0</v>
      </c>
      <c r="D22" s="11">
        <f>'Shp. grandi'!D22+'te hyrat vetanake'!D22+'te hyrat e bartura'!D22+'participime dhe donacione'!D22</f>
        <v>2672425.56</v>
      </c>
      <c r="E22" s="11">
        <f>'Shp. grandi'!E22+'te hyrat vetanake'!E22+'te hyrat e bartura'!E22+'participime dhe donacione'!E22</f>
        <v>291219.84999999998</v>
      </c>
      <c r="F22" s="11">
        <f>'Shp. grandi'!F22+'te hyrat vetanake'!F22+'te hyrat e bartura'!F22+'participime dhe donacione'!F22</f>
        <v>37506.120000000003</v>
      </c>
      <c r="G22" s="11">
        <f>'Shp. grandi'!G22+'te hyrat vetanake'!G22+'te hyrat e bartura'!G22+'participime dhe donacione'!G22</f>
        <v>0</v>
      </c>
      <c r="H22" s="11">
        <f>'Shp. grandi'!H22+'te hyrat vetanake'!H22+'te hyrat e bartura'!H22+'participime dhe donacione'!H22</f>
        <v>144011.91</v>
      </c>
      <c r="I22" s="11">
        <f>'Shp. grandi'!I22+'te hyrat vetanake'!I22+'te hyrat e bartura'!I22+'participime dhe donacione'!I22</f>
        <v>3145163.44</v>
      </c>
    </row>
    <row r="23" spans="1:11" ht="13.5" customHeight="1" x14ac:dyDescent="0.2">
      <c r="A23" s="8" t="s">
        <v>69</v>
      </c>
      <c r="B23" s="9" t="s">
        <v>14</v>
      </c>
      <c r="C23" s="10"/>
      <c r="D23" s="11">
        <f>'Shp. grandi'!D23+'te hyrat vetanake'!D23+'te hyrat e bartura'!D23+'participime dhe donacione'!D23</f>
        <v>27683.67</v>
      </c>
      <c r="E23" s="11">
        <f>'Shp. grandi'!E23+'te hyrat vetanake'!E23+'te hyrat e bartura'!E23+'participime dhe donacione'!E23</f>
        <v>161159.35999999999</v>
      </c>
      <c r="F23" s="11">
        <f>'Shp. grandi'!F23+'te hyrat vetanake'!F23+'te hyrat e bartura'!F23+'participime dhe donacione'!F23</f>
        <v>155.44999999999999</v>
      </c>
      <c r="G23" s="11">
        <f>'Shp. grandi'!G23+'te hyrat vetanake'!G23+'te hyrat e bartura'!G23+'participime dhe donacione'!G23</f>
        <v>0</v>
      </c>
      <c r="H23" s="11">
        <f>'Shp. grandi'!H23+'te hyrat vetanake'!H23+'te hyrat e bartura'!H23+'participime dhe donacione'!H23</f>
        <v>144011.91</v>
      </c>
      <c r="I23" s="11">
        <f>'Shp. grandi'!I23+'te hyrat vetanake'!I23+'te hyrat e bartura'!I23+'participime dhe donacione'!I23</f>
        <v>333010.38999999996</v>
      </c>
    </row>
    <row r="24" spans="1:11" ht="13.5" customHeight="1" x14ac:dyDescent="0.2">
      <c r="A24" s="8" t="s">
        <v>70</v>
      </c>
      <c r="B24" s="9" t="s">
        <v>15</v>
      </c>
      <c r="C24" s="10"/>
      <c r="D24" s="11">
        <f>'Shp. grandi'!D24+'te hyrat vetanake'!D24+'te hyrat e bartura'!D24+'participime dhe donacione'!D24</f>
        <v>113920.13</v>
      </c>
      <c r="E24" s="11">
        <f>'Shp. grandi'!E24+'te hyrat vetanake'!E24+'te hyrat e bartura'!E24+'participime dhe donacione'!E24</f>
        <v>35546.47</v>
      </c>
      <c r="F24" s="11">
        <f>'Shp. grandi'!F24+'te hyrat vetanake'!F24+'te hyrat e bartura'!F24+'participime dhe donacione'!F24</f>
        <v>6657.04</v>
      </c>
      <c r="G24" s="11">
        <f>'Shp. grandi'!G24+'te hyrat vetanake'!G24+'te hyrat e bartura'!G24+'participime dhe donacione'!G24</f>
        <v>0</v>
      </c>
      <c r="H24" s="11">
        <f>'Shp. grandi'!H24+'te hyrat vetanake'!H24+'te hyrat e bartura'!H24+'participime dhe donacione'!H24</f>
        <v>0</v>
      </c>
      <c r="I24" s="11">
        <f>'Shp. grandi'!I24+'te hyrat vetanake'!I24+'te hyrat e bartura'!I24+'participime dhe donacione'!I24</f>
        <v>156123.64000000001</v>
      </c>
    </row>
    <row r="25" spans="1:11" ht="13.5" customHeight="1" x14ac:dyDescent="0.2">
      <c r="A25" s="8" t="s">
        <v>71</v>
      </c>
      <c r="B25" s="9" t="s">
        <v>16</v>
      </c>
      <c r="C25" s="10"/>
      <c r="D25" s="11">
        <f>'Shp. grandi'!D25+'te hyrat vetanake'!D25+'te hyrat e bartura'!D25+'participime dhe donacione'!D25</f>
        <v>1785580.69</v>
      </c>
      <c r="E25" s="11">
        <f>'Shp. grandi'!E25+'te hyrat vetanake'!E25+'te hyrat e bartura'!E25+'participime dhe donacione'!E25</f>
        <v>80097.8</v>
      </c>
      <c r="F25" s="11">
        <f>'Shp. grandi'!F25+'te hyrat vetanake'!F25+'te hyrat e bartura'!F25+'participime dhe donacione'!F25</f>
        <v>20256.689999999999</v>
      </c>
      <c r="G25" s="11">
        <f>'Shp. grandi'!G25+'te hyrat vetanake'!G25+'te hyrat e bartura'!G25+'participime dhe donacione'!G25</f>
        <v>0</v>
      </c>
      <c r="H25" s="11">
        <f>'Shp. grandi'!H25+'te hyrat vetanake'!H25+'te hyrat e bartura'!H25+'participime dhe donacione'!H25</f>
        <v>0</v>
      </c>
      <c r="I25" s="11">
        <f>'Shp. grandi'!I25+'te hyrat vetanake'!I25+'te hyrat e bartura'!I25+'participime dhe donacione'!I25</f>
        <v>1885935.18</v>
      </c>
    </row>
    <row r="26" spans="1:11" ht="13.5" customHeight="1" x14ac:dyDescent="0.2">
      <c r="A26" s="8" t="s">
        <v>72</v>
      </c>
      <c r="B26" s="9" t="s">
        <v>17</v>
      </c>
      <c r="C26" s="10"/>
      <c r="D26" s="11">
        <f>'Shp. grandi'!D26+'te hyrat vetanake'!D26+'te hyrat e bartura'!D26+'participime dhe donacione'!D26</f>
        <v>745241.07</v>
      </c>
      <c r="E26" s="11">
        <f>'Shp. grandi'!E26+'te hyrat vetanake'!E26+'te hyrat e bartura'!E26+'participime dhe donacione'!E26</f>
        <v>14416.22</v>
      </c>
      <c r="F26" s="11">
        <f>'Shp. grandi'!F26+'te hyrat vetanake'!F26+'te hyrat e bartura'!F26+'participime dhe donacione'!F26</f>
        <v>10436.94</v>
      </c>
      <c r="G26" s="11">
        <f>'Shp. grandi'!G26+'te hyrat vetanake'!G26+'te hyrat e bartura'!G26+'participime dhe donacione'!G26</f>
        <v>0</v>
      </c>
      <c r="H26" s="11">
        <f>'Shp. grandi'!H26+'te hyrat vetanake'!H26+'te hyrat e bartura'!H26+'participime dhe donacione'!H26</f>
        <v>0</v>
      </c>
      <c r="I26" s="11">
        <f>'Shp. grandi'!I26+'te hyrat vetanake'!I26+'te hyrat e bartura'!I26+'participime dhe donacione'!I26</f>
        <v>770094.22999999986</v>
      </c>
    </row>
    <row r="27" spans="1:11" ht="13.5" customHeight="1" x14ac:dyDescent="0.2">
      <c r="A27" s="23" t="s">
        <v>28</v>
      </c>
      <c r="B27" s="24"/>
      <c r="C27" s="35">
        <f>C5+C6+C7+C8+C9+C10+C11+C12+C13+C14+C15+C16+C17+C20+C21+C22</f>
        <v>0</v>
      </c>
      <c r="D27" s="40">
        <f>D5+D6+D7+D8+D9+D10+D11+D12+D13+D14+D15+D16+D17+D20+D21+D22</f>
        <v>3679533.68</v>
      </c>
      <c r="E27" s="40">
        <f>E5+E6+E7+E8+E9+E10+E11+E12+E13+E14+E15+E16+E17+E20+E21+E22</f>
        <v>623493.18999999994</v>
      </c>
      <c r="F27" s="40">
        <f>F5+F6+F7+F8+F9+F10+F11+F12+F13+F14+F15+F16+F17+F20+F21+F22</f>
        <v>145620.87</v>
      </c>
      <c r="G27" s="40">
        <f>G5+G6+G7+G8+G9+G10+G11+G12+G13+G14+G15+G16+G17+G20+G21+G22</f>
        <v>209048.39</v>
      </c>
      <c r="H27" s="11">
        <f>'Shp. grandi'!H27+'te hyrat vetanake'!H27+'te hyrat e bartura'!H27+'participime dhe donacione'!H27</f>
        <v>685289.51</v>
      </c>
      <c r="I27" s="11">
        <f>'Shp. grandi'!I27+'te hyrat vetanake'!I27+'te hyrat e bartura'!I27+'participime dhe donacione'!I27</f>
        <v>5342985.6399999987</v>
      </c>
      <c r="J27" s="19"/>
      <c r="K27" s="19"/>
    </row>
    <row r="28" spans="1:11" ht="13.5" customHeight="1" x14ac:dyDescent="0.2">
      <c r="D28" s="17"/>
      <c r="E28" s="17"/>
      <c r="F28" s="17"/>
      <c r="G28" s="17"/>
      <c r="H28" s="17"/>
      <c r="I28" s="17"/>
      <c r="J28" s="19"/>
    </row>
    <row r="29" spans="1:11" ht="13.5" customHeight="1" x14ac:dyDescent="0.2">
      <c r="D29" s="19"/>
      <c r="E29" s="19"/>
      <c r="F29" s="19"/>
      <c r="G29" s="19"/>
      <c r="H29" s="19"/>
      <c r="I29" s="19"/>
    </row>
    <row r="30" spans="1:11" ht="13.5" customHeight="1" x14ac:dyDescent="0.2">
      <c r="E30" s="22"/>
      <c r="H30" s="17"/>
    </row>
    <row r="31" spans="1:11" ht="13.5" customHeight="1" x14ac:dyDescent="0.2">
      <c r="H31" s="19"/>
    </row>
    <row r="33" spans="5:5" ht="13.5" customHeight="1" x14ac:dyDescent="0.2">
      <c r="E33" s="42">
        <v>11</v>
      </c>
    </row>
  </sheetData>
  <mergeCells count="1">
    <mergeCell ref="A3:I3"/>
  </mergeCells>
  <phoneticPr fontId="4" type="noConversion"/>
  <pageMargins left="0.25" right="0.25" top="0.75" bottom="0.75" header="0.3" footer="0.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Shp. grandi</vt:lpstr>
      <vt:lpstr>te hyrat vetanake</vt:lpstr>
      <vt:lpstr>te hyrat e bartura</vt:lpstr>
      <vt:lpstr>participime dhe donacione</vt:lpstr>
      <vt:lpstr>totali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Gordana Novicevic</cp:lastModifiedBy>
  <cp:lastPrinted>2018-04-11T08:30:04Z</cp:lastPrinted>
  <dcterms:created xsi:type="dcterms:W3CDTF">1996-10-14T23:33:28Z</dcterms:created>
  <dcterms:modified xsi:type="dcterms:W3CDTF">2018-04-24T08:37:29Z</dcterms:modified>
</cp:coreProperties>
</file>