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0" yWindow="0" windowWidth="19200" windowHeight="6585" activeTab="1"/>
  </bookViews>
  <sheets>
    <sheet name="PAGESAT" sheetId="6" r:id="rId1"/>
    <sheet name="PRANIMET" sheetId="12" r:id="rId2"/>
    <sheet name="L" sheetId="16" state="hidden" r:id="rId3"/>
    <sheet name="Sheet1" sheetId="17" r:id="rId4"/>
    <sheet name="Sheet2" sheetId="18" r:id="rId5"/>
    <sheet name="Sheet3" sheetId="19" r:id="rId6"/>
  </sheets>
  <definedNames>
    <definedName name="_xlnm.Print_Area" localSheetId="0">PAGESAT!$A$1:$AD$57</definedName>
    <definedName name="_xlnm.Print_Area" localSheetId="1">PRANIMET!$A$1:$Q$62</definedName>
    <definedName name="_xlnm.Print_Titles" localSheetId="0">PAGESAT!$3:$5</definedName>
  </definedNames>
  <calcPr calcId="145621"/>
</workbook>
</file>

<file path=xl/calcChain.xml><?xml version="1.0" encoding="utf-8"?>
<calcChain xmlns="http://schemas.openxmlformats.org/spreadsheetml/2006/main">
  <c r="S48" i="6" l="1"/>
  <c r="S49" i="6"/>
  <c r="K49" i="6"/>
  <c r="I49" i="6" s="1"/>
  <c r="E49" i="6" s="1"/>
  <c r="M49" i="6"/>
  <c r="Y49" i="6"/>
  <c r="D49" i="6" l="1"/>
  <c r="Y47" i="6"/>
  <c r="P55" i="12" l="1"/>
  <c r="O55" i="12"/>
  <c r="N55" i="12"/>
  <c r="M55" i="12"/>
  <c r="L55" i="12"/>
  <c r="K55" i="12"/>
  <c r="J55" i="12"/>
  <c r="I55" i="12"/>
  <c r="H55" i="12"/>
  <c r="G55" i="12"/>
  <c r="B55" i="12"/>
  <c r="C54" i="12"/>
  <c r="C53" i="12"/>
  <c r="C52" i="12"/>
  <c r="C51" i="12"/>
  <c r="F50" i="12"/>
  <c r="E50" i="12" s="1"/>
  <c r="D50" i="12" s="1"/>
  <c r="C50" i="12"/>
  <c r="F49" i="12"/>
  <c r="E49" i="12" s="1"/>
  <c r="D49" i="12" s="1"/>
  <c r="C49" i="12"/>
  <c r="F48" i="12"/>
  <c r="E48" i="12" s="1"/>
  <c r="D48" i="12" s="1"/>
  <c r="C48" i="12"/>
  <c r="F47" i="12"/>
  <c r="E47" i="12" s="1"/>
  <c r="D47" i="12" s="1"/>
  <c r="C47" i="12"/>
  <c r="F46" i="12"/>
  <c r="E46" i="12" s="1"/>
  <c r="D46" i="12" s="1"/>
  <c r="C46" i="12"/>
  <c r="F45" i="12"/>
  <c r="E45" i="12" s="1"/>
  <c r="D45" i="12" s="1"/>
  <c r="C45" i="12"/>
  <c r="F44" i="12"/>
  <c r="E44" i="12" s="1"/>
  <c r="D44" i="12" s="1"/>
  <c r="C44" i="12"/>
  <c r="F43" i="12"/>
  <c r="E43" i="12" s="1"/>
  <c r="D43" i="12" s="1"/>
  <c r="C43" i="12"/>
  <c r="Y56" i="6"/>
  <c r="S56" i="6"/>
  <c r="M56" i="6"/>
  <c r="Y55" i="6"/>
  <c r="S55" i="6"/>
  <c r="M55" i="6"/>
  <c r="Y54" i="6"/>
  <c r="S54" i="6"/>
  <c r="C54" i="6" s="1"/>
  <c r="M54" i="6"/>
  <c r="Y53" i="6"/>
  <c r="S53" i="6"/>
  <c r="M53" i="6"/>
  <c r="Y52" i="6"/>
  <c r="S52" i="6"/>
  <c r="M52" i="6"/>
  <c r="I52" i="6"/>
  <c r="E52" i="6" s="1"/>
  <c r="D52" i="6" s="1"/>
  <c r="Y51" i="6"/>
  <c r="S51" i="6"/>
  <c r="M51" i="6"/>
  <c r="I51" i="6"/>
  <c r="E51" i="6"/>
  <c r="Y50" i="6"/>
  <c r="S50" i="6"/>
  <c r="M50" i="6"/>
  <c r="I50" i="6"/>
  <c r="E50" i="6" s="1"/>
  <c r="C49" i="6"/>
  <c r="Y48" i="6"/>
  <c r="M48" i="6"/>
  <c r="K48" i="6"/>
  <c r="I48" i="6"/>
  <c r="E48" i="6" s="1"/>
  <c r="S47" i="6"/>
  <c r="M47" i="6"/>
  <c r="I47" i="6"/>
  <c r="G47" i="6"/>
  <c r="E47" i="6" s="1"/>
  <c r="Y46" i="6"/>
  <c r="S46" i="6"/>
  <c r="M46" i="6"/>
  <c r="I46" i="6"/>
  <c r="E46" i="6"/>
  <c r="Y45" i="6"/>
  <c r="S45" i="6"/>
  <c r="M45" i="6"/>
  <c r="I45" i="6"/>
  <c r="E45" i="6" s="1"/>
  <c r="M43" i="6"/>
  <c r="C51" i="6" l="1"/>
  <c r="D48" i="6"/>
  <c r="C55" i="12"/>
  <c r="F55" i="12"/>
  <c r="E55" i="12" s="1"/>
  <c r="D55" i="12" s="1"/>
  <c r="C47" i="6"/>
  <c r="C48" i="6"/>
  <c r="C45" i="6"/>
  <c r="C50" i="6"/>
  <c r="D45" i="6"/>
  <c r="D50" i="6"/>
  <c r="C53" i="6"/>
  <c r="D46" i="6"/>
  <c r="C46" i="6"/>
  <c r="C52" i="6"/>
  <c r="C56" i="6"/>
  <c r="D47" i="6"/>
  <c r="D51" i="6"/>
  <c r="C55" i="6"/>
  <c r="M42" i="6"/>
  <c r="S42" i="6"/>
  <c r="M42" i="12" l="1"/>
  <c r="K42" i="12"/>
  <c r="M29" i="12" l="1"/>
  <c r="M16" i="12" l="1"/>
  <c r="M40" i="6" l="1"/>
  <c r="M41" i="6"/>
  <c r="C41" i="6" s="1"/>
  <c r="I33" i="6"/>
  <c r="E33" i="6" s="1"/>
  <c r="M33" i="6"/>
  <c r="E34" i="6"/>
  <c r="D34" i="6" s="1"/>
  <c r="G34" i="6"/>
  <c r="I34" i="6"/>
  <c r="M34" i="6"/>
  <c r="C34" i="6" s="1"/>
  <c r="C35" i="6"/>
  <c r="K35" i="6"/>
  <c r="I35" i="6" s="1"/>
  <c r="E35" i="6" s="1"/>
  <c r="D35" i="6" s="1"/>
  <c r="M35" i="6"/>
  <c r="E36" i="6"/>
  <c r="D36" i="6" s="1"/>
  <c r="I36" i="6"/>
  <c r="K36" i="6"/>
  <c r="M36" i="6"/>
  <c r="C36" i="6" s="1"/>
  <c r="I37" i="6"/>
  <c r="E37" i="6" s="1"/>
  <c r="D37" i="6" s="1"/>
  <c r="M37" i="6"/>
  <c r="C37" i="6" s="1"/>
  <c r="I38" i="6"/>
  <c r="E38" i="6" s="1"/>
  <c r="D38" i="6" s="1"/>
  <c r="M38" i="6"/>
  <c r="C38" i="6" s="1"/>
  <c r="E39" i="6"/>
  <c r="D39" i="6" s="1"/>
  <c r="I39" i="6"/>
  <c r="M39" i="6"/>
  <c r="C39" i="6" s="1"/>
  <c r="C40" i="6"/>
  <c r="M32" i="6"/>
  <c r="D33" i="6" l="1"/>
  <c r="M7" i="6"/>
  <c r="M6" i="6" l="1"/>
  <c r="K29" i="12" l="1"/>
  <c r="K16" i="12"/>
  <c r="Y40" i="6"/>
  <c r="Y41" i="6"/>
  <c r="Y42" i="6"/>
  <c r="Y43" i="6"/>
  <c r="S40" i="6"/>
  <c r="S41" i="6"/>
  <c r="S43" i="6"/>
  <c r="I18" i="6"/>
  <c r="E18" i="6" s="1"/>
  <c r="M18" i="6"/>
  <c r="S18" i="6"/>
  <c r="Y18" i="6"/>
  <c r="C18" i="6" l="1"/>
  <c r="D18" i="6"/>
  <c r="C41" i="12"/>
  <c r="C40" i="12"/>
  <c r="C39" i="12"/>
  <c r="C38" i="12"/>
  <c r="C43" i="6"/>
  <c r="C42" i="6"/>
  <c r="Y39" i="6"/>
  <c r="Y38" i="6"/>
  <c r="Y37" i="6"/>
  <c r="Y36" i="6"/>
  <c r="Y35" i="6"/>
  <c r="Y34" i="6"/>
  <c r="Y33" i="6"/>
  <c r="Y32" i="6"/>
  <c r="Y29" i="6"/>
  <c r="Y28" i="6"/>
  <c r="Y27" i="6"/>
  <c r="Y26" i="6"/>
  <c r="Y25" i="6"/>
  <c r="Y24" i="6"/>
  <c r="Y23" i="6"/>
  <c r="Y22" i="6"/>
  <c r="Y21" i="6"/>
  <c r="Y20" i="6"/>
  <c r="Y19" i="6"/>
  <c r="Y17" i="6"/>
  <c r="Y16" i="6"/>
  <c r="Y15" i="6"/>
  <c r="Y14" i="6"/>
  <c r="Y13" i="6"/>
  <c r="Y12" i="6"/>
  <c r="Y11" i="6"/>
  <c r="Y10" i="6"/>
  <c r="Y9" i="6"/>
  <c r="Y8" i="6"/>
  <c r="Y7" i="6"/>
  <c r="Y6" i="6"/>
  <c r="S39" i="6"/>
  <c r="S38" i="6"/>
  <c r="S37" i="6"/>
  <c r="S36" i="6"/>
  <c r="S35" i="6"/>
  <c r="S34" i="6"/>
  <c r="S33" i="6"/>
  <c r="C33" i="6" s="1"/>
  <c r="S32" i="6"/>
  <c r="S30" i="6"/>
  <c r="S29" i="6"/>
  <c r="S28" i="6"/>
  <c r="S27" i="6"/>
  <c r="S26" i="6"/>
  <c r="S25" i="6"/>
  <c r="S24" i="6"/>
  <c r="S23" i="6"/>
  <c r="S22" i="6"/>
  <c r="S21" i="6"/>
  <c r="S20" i="6"/>
  <c r="S19" i="6"/>
  <c r="S17" i="6"/>
  <c r="S16" i="6"/>
  <c r="S15" i="6"/>
  <c r="S14" i="6"/>
  <c r="S13" i="6"/>
  <c r="S12" i="6"/>
  <c r="S11" i="6"/>
  <c r="S10" i="6"/>
  <c r="S9" i="6"/>
  <c r="S8" i="6"/>
  <c r="S7" i="6"/>
  <c r="S6" i="6"/>
  <c r="C6" i="6" s="1"/>
  <c r="Y30" i="6" l="1"/>
  <c r="I42" i="12" l="1"/>
  <c r="H42" i="12"/>
  <c r="G42" i="12"/>
  <c r="P42" i="12" l="1"/>
  <c r="O42" i="12"/>
  <c r="N42" i="12"/>
  <c r="L42" i="12"/>
  <c r="J42" i="12"/>
  <c r="F42" i="12" s="1"/>
  <c r="E42" i="12" l="1"/>
  <c r="C42" i="12"/>
  <c r="C37" i="12"/>
  <c r="C36" i="12" l="1"/>
  <c r="F37" i="12"/>
  <c r="F36" i="12"/>
  <c r="E37" i="12" l="1"/>
  <c r="D37" i="12" s="1"/>
  <c r="E36" i="12" l="1"/>
  <c r="D36" i="12" s="1"/>
  <c r="C35" i="12"/>
  <c r="F35" i="12"/>
  <c r="F31" i="12" l="1"/>
  <c r="F32" i="12"/>
  <c r="E32" i="12" s="1"/>
  <c r="F33" i="12"/>
  <c r="F34" i="12"/>
  <c r="E34" i="12" s="1"/>
  <c r="E35" i="12"/>
  <c r="F30" i="12"/>
  <c r="E30" i="12" s="1"/>
  <c r="C33" i="12"/>
  <c r="C34" i="12"/>
  <c r="E31" i="12" l="1"/>
  <c r="D31" i="12" s="1"/>
  <c r="E33" i="12"/>
  <c r="D30" i="12"/>
  <c r="D34" i="12"/>
  <c r="D42" i="12"/>
  <c r="I16" i="6"/>
  <c r="D35" i="12" l="1"/>
  <c r="I32" i="6" l="1"/>
  <c r="E32" i="6" l="1"/>
  <c r="D33" i="12" l="1"/>
  <c r="I30" i="6" l="1"/>
  <c r="I29" i="6"/>
  <c r="D32" i="12" l="1"/>
  <c r="C32" i="12"/>
  <c r="C30" i="12" l="1"/>
  <c r="C31" i="12" l="1"/>
  <c r="B42" i="12" l="1"/>
  <c r="M21" i="6"/>
  <c r="C21" i="6" s="1"/>
  <c r="I20" i="6"/>
  <c r="I26" i="6"/>
  <c r="I25" i="6"/>
  <c r="D32" i="6" l="1"/>
  <c r="C32" i="6"/>
  <c r="G29" i="6"/>
  <c r="M20" i="6"/>
  <c r="C20" i="6" s="1"/>
  <c r="M22" i="6"/>
  <c r="C22" i="6" s="1"/>
  <c r="M23" i="6"/>
  <c r="C23" i="6" s="1"/>
  <c r="M24" i="6"/>
  <c r="C24" i="6" s="1"/>
  <c r="M26" i="6"/>
  <c r="C26" i="6" s="1"/>
  <c r="M28" i="6"/>
  <c r="C28" i="6" s="1"/>
  <c r="M29" i="6"/>
  <c r="C29" i="6" s="1"/>
  <c r="M19" i="6"/>
  <c r="C19" i="6" s="1"/>
  <c r="E20" i="6"/>
  <c r="D20" i="6" s="1"/>
  <c r="I21" i="6"/>
  <c r="E21" i="6" s="1"/>
  <c r="D21" i="6" s="1"/>
  <c r="I22" i="6"/>
  <c r="E22" i="6" s="1"/>
  <c r="I23" i="6"/>
  <c r="E23" i="6" s="1"/>
  <c r="I24" i="6"/>
  <c r="E24" i="6" s="1"/>
  <c r="I27" i="6"/>
  <c r="E27" i="6" s="1"/>
  <c r="I28" i="6"/>
  <c r="E28" i="6" s="1"/>
  <c r="I19" i="6"/>
  <c r="E19" i="6" s="1"/>
  <c r="E25" i="6"/>
  <c r="E26" i="6"/>
  <c r="D28" i="6" l="1"/>
  <c r="D26" i="6"/>
  <c r="M25" i="6"/>
  <c r="D19" i="6"/>
  <c r="D24" i="6"/>
  <c r="D22" i="6"/>
  <c r="E29" i="6"/>
  <c r="D29" i="6" s="1"/>
  <c r="D23" i="6"/>
  <c r="D25" i="6" l="1"/>
  <c r="C25" i="6"/>
  <c r="M30" i="6"/>
  <c r="C30" i="6" s="1"/>
  <c r="F30" i="6"/>
  <c r="G30" i="6"/>
  <c r="E30" i="6" l="1"/>
  <c r="D30" i="6" s="1"/>
  <c r="P29" i="12"/>
  <c r="O29" i="12"/>
  <c r="N29" i="12"/>
  <c r="L29" i="12"/>
  <c r="I29" i="12"/>
  <c r="H29" i="12"/>
  <c r="C27" i="12"/>
  <c r="C28" i="12" l="1"/>
  <c r="F25" i="12"/>
  <c r="C25" i="12"/>
  <c r="J29" i="12"/>
  <c r="G28" i="12"/>
  <c r="G29" i="12" s="1"/>
  <c r="C29" i="12" l="1"/>
  <c r="F29" i="12"/>
  <c r="E29" i="12" s="1"/>
  <c r="D29" i="12" s="1"/>
  <c r="F27" i="12"/>
  <c r="P16" i="12"/>
  <c r="O16" i="12"/>
  <c r="N16" i="12"/>
  <c r="L16" i="12"/>
  <c r="C4" i="12"/>
  <c r="J16" i="12"/>
  <c r="I16" i="12"/>
  <c r="H16" i="12"/>
  <c r="G16" i="12"/>
  <c r="G17" i="6"/>
  <c r="C16" i="12" l="1"/>
  <c r="F16" i="12"/>
  <c r="C18" i="12" l="1"/>
  <c r="C19" i="12"/>
  <c r="C20" i="12"/>
  <c r="C21" i="12"/>
  <c r="C22" i="12"/>
  <c r="C23" i="12"/>
  <c r="C24" i="12"/>
  <c r="C26" i="12"/>
  <c r="C17" i="12"/>
  <c r="E27" i="12"/>
  <c r="F18" i="12"/>
  <c r="F19" i="12"/>
  <c r="F20" i="12"/>
  <c r="F21" i="12"/>
  <c r="F22" i="12"/>
  <c r="F23" i="12"/>
  <c r="F24" i="12"/>
  <c r="F26" i="12"/>
  <c r="F17" i="12"/>
  <c r="D27" i="12" l="1"/>
  <c r="E20" i="12"/>
  <c r="D20" i="12" s="1"/>
  <c r="E26" i="12"/>
  <c r="D26" i="12" s="1"/>
  <c r="E18" i="12"/>
  <c r="D18" i="12" s="1"/>
  <c r="E22" i="12"/>
  <c r="D22" i="12" s="1"/>
  <c r="E24" i="12"/>
  <c r="D24" i="12" s="1"/>
  <c r="E23" i="12"/>
  <c r="D23" i="12" s="1"/>
  <c r="E17" i="12"/>
  <c r="D17" i="12" s="1"/>
  <c r="E19" i="12"/>
  <c r="D19" i="12" s="1"/>
  <c r="E21" i="12"/>
  <c r="D21" i="12" s="1"/>
  <c r="B16" i="12" l="1"/>
  <c r="B3" i="12" l="1"/>
  <c r="C3" i="12"/>
  <c r="D3" i="12"/>
  <c r="E3" i="12"/>
  <c r="F3" i="12"/>
  <c r="G3" i="12"/>
  <c r="H3" i="12"/>
  <c r="I3" i="12"/>
  <c r="A3" i="12"/>
  <c r="A1" i="12"/>
  <c r="F5" i="6"/>
  <c r="G5" i="6"/>
  <c r="H5" i="6"/>
  <c r="I5" i="6"/>
  <c r="J5" i="6"/>
  <c r="K5" i="6"/>
  <c r="L5" i="6"/>
  <c r="M5" i="6"/>
  <c r="N5" i="6"/>
  <c r="O5" i="6"/>
  <c r="P5" i="6"/>
  <c r="Q5" i="6"/>
  <c r="R5" i="6"/>
  <c r="D5" i="6"/>
  <c r="E5" i="6"/>
  <c r="C5" i="6"/>
  <c r="A1" i="6" l="1"/>
  <c r="C15" i="12" l="1"/>
  <c r="F15" i="12"/>
  <c r="C14" i="12"/>
  <c r="F14" i="12"/>
  <c r="C13" i="12"/>
  <c r="F13" i="12"/>
  <c r="C12" i="12"/>
  <c r="F12" i="12"/>
  <c r="C11" i="12"/>
  <c r="F11" i="12"/>
  <c r="C10" i="12"/>
  <c r="F10" i="12"/>
  <c r="C9" i="12"/>
  <c r="F9" i="12"/>
  <c r="C8" i="12"/>
  <c r="F8" i="12"/>
  <c r="C7" i="12"/>
  <c r="F7" i="12"/>
  <c r="C6" i="12"/>
  <c r="F6" i="12"/>
  <c r="C5" i="12"/>
  <c r="F5" i="12"/>
  <c r="F4" i="12"/>
  <c r="M17" i="6"/>
  <c r="C17" i="6" s="1"/>
  <c r="I17" i="6"/>
  <c r="E17" i="6" s="1"/>
  <c r="M16" i="6"/>
  <c r="C16" i="6" s="1"/>
  <c r="E16" i="6"/>
  <c r="M15" i="6"/>
  <c r="C15" i="6" s="1"/>
  <c r="I15" i="6"/>
  <c r="E15" i="6" s="1"/>
  <c r="M14" i="6"/>
  <c r="C14" i="6" s="1"/>
  <c r="I14" i="6"/>
  <c r="E14" i="6" s="1"/>
  <c r="M13" i="6"/>
  <c r="C13" i="6" s="1"/>
  <c r="I13" i="6"/>
  <c r="E13" i="6" s="1"/>
  <c r="M12" i="6"/>
  <c r="C12" i="6" s="1"/>
  <c r="I12" i="6"/>
  <c r="E12" i="6" s="1"/>
  <c r="M11" i="6"/>
  <c r="C11" i="6" s="1"/>
  <c r="I11" i="6"/>
  <c r="E11" i="6" s="1"/>
  <c r="M10" i="6"/>
  <c r="C10" i="6" s="1"/>
  <c r="I10" i="6"/>
  <c r="E10" i="6" s="1"/>
  <c r="M9" i="6"/>
  <c r="C9" i="6" s="1"/>
  <c r="I9" i="6"/>
  <c r="E9" i="6" s="1"/>
  <c r="M8" i="6"/>
  <c r="C8" i="6" s="1"/>
  <c r="I8" i="6"/>
  <c r="E8" i="6" s="1"/>
  <c r="C7" i="6"/>
  <c r="I7" i="6"/>
  <c r="E7" i="6" s="1"/>
  <c r="I6" i="6"/>
  <c r="E6" i="6" s="1"/>
  <c r="D9" i="6" l="1"/>
  <c r="D13" i="6"/>
  <c r="D7" i="6"/>
  <c r="D11" i="6"/>
  <c r="D15" i="6"/>
  <c r="D10" i="6"/>
  <c r="D14" i="6"/>
  <c r="D6" i="6"/>
  <c r="D8" i="6"/>
  <c r="D12" i="6"/>
  <c r="D17" i="6"/>
  <c r="D16" i="6"/>
  <c r="M27" i="6"/>
  <c r="E4" i="12"/>
  <c r="D4" i="12" s="1"/>
  <c r="E6" i="12"/>
  <c r="D6" i="12" s="1"/>
  <c r="E9" i="12"/>
  <c r="D9" i="12" s="1"/>
  <c r="E11" i="12"/>
  <c r="D11" i="12" s="1"/>
  <c r="E12" i="12"/>
  <c r="D12" i="12" s="1"/>
  <c r="E14" i="12"/>
  <c r="D14" i="12" s="1"/>
  <c r="E7" i="12"/>
  <c r="E8" i="12"/>
  <c r="D8" i="12" s="1"/>
  <c r="E13" i="12"/>
  <c r="E5" i="12"/>
  <c r="E10" i="12"/>
  <c r="E15" i="12"/>
  <c r="E16" i="12"/>
  <c r="D16" i="12" s="1"/>
  <c r="D27" i="6" l="1"/>
  <c r="C27" i="6"/>
  <c r="D5" i="12"/>
  <c r="D13" i="12"/>
  <c r="D15" i="12"/>
  <c r="D10" i="12"/>
  <c r="D7" i="12"/>
  <c r="F28" i="12"/>
  <c r="E28" i="12" l="1"/>
  <c r="D28" i="12" s="1"/>
  <c r="E25" i="12"/>
  <c r="D25" i="12" s="1"/>
</calcChain>
</file>

<file path=xl/sharedStrings.xml><?xml version="1.0" encoding="utf-8"?>
<sst xmlns="http://schemas.openxmlformats.org/spreadsheetml/2006/main" count="1040" uniqueCount="906">
  <si>
    <t>Paga</t>
  </si>
  <si>
    <t>Qeveria Qendrore</t>
  </si>
  <si>
    <t>Qeveria Lokale</t>
  </si>
  <si>
    <t>Kryegjëja</t>
  </si>
  <si>
    <t>Interesi</t>
  </si>
  <si>
    <t>Gjithsej 2010</t>
  </si>
  <si>
    <t>Gjithsej 2009</t>
  </si>
  <si>
    <t>Gjithsej 2008</t>
  </si>
  <si>
    <t>Gjithsej 2007</t>
  </si>
  <si>
    <t>Gjithsej 2006</t>
  </si>
  <si>
    <t>Tatimet direkte</t>
  </si>
  <si>
    <t xml:space="preserve">Tatimi në pronë </t>
  </si>
  <si>
    <t>Tatimet tjera direkte</t>
  </si>
  <si>
    <t>Tatimet indirekte</t>
  </si>
  <si>
    <t>TVSH-ja</t>
  </si>
  <si>
    <t>Detyrimi Doganor</t>
  </si>
  <si>
    <t xml:space="preserve">Akcizat </t>
  </si>
  <si>
    <t>Tatimet tjera indirekte</t>
  </si>
  <si>
    <t>Kthimet tatimore</t>
  </si>
  <si>
    <t>Dividenda</t>
  </si>
  <si>
    <t>Të hyrat e dedikuara</t>
  </si>
  <si>
    <t>Subvencione dhe Transfere</t>
  </si>
  <si>
    <t>Subvencione</t>
  </si>
  <si>
    <t>Tantiema</t>
  </si>
  <si>
    <t>Tatimi në të ardhura të koorporatave</t>
  </si>
  <si>
    <t>Tatimi në të ardhura personale</t>
  </si>
  <si>
    <t>Taksa ngarkesa dhe tjera nga Qeveria Qendrore</t>
  </si>
  <si>
    <t>Taksa ngarkesa dhe tjera nga Qeveria Lokale</t>
  </si>
  <si>
    <t>Taksa Koncesionare</t>
  </si>
  <si>
    <t>Grantet për përkrahje të buxhetit</t>
  </si>
  <si>
    <t>Huazimet e brendëshme shtetërore</t>
  </si>
  <si>
    <t>Kthimi i kredive nga Ndërmarrjet Publike</t>
  </si>
  <si>
    <t>Mallra dhe shërbime</t>
  </si>
  <si>
    <t>Shpenzime komunale</t>
  </si>
  <si>
    <t>Transfere Sociale</t>
  </si>
  <si>
    <t>Shpenzime Kapitale</t>
  </si>
  <si>
    <t>Antarësimi në IFN</t>
  </si>
  <si>
    <t>Mallëra dhe shërbime</t>
  </si>
  <si>
    <t>Pagesat për financim</t>
  </si>
  <si>
    <t>Viti / Muaji</t>
  </si>
  <si>
    <t>2006 Janar</t>
  </si>
  <si>
    <t>2006 Shkurt</t>
  </si>
  <si>
    <t xml:space="preserve">2006 Mars </t>
  </si>
  <si>
    <t>2006 Prill</t>
  </si>
  <si>
    <t>2006 Maj</t>
  </si>
  <si>
    <t>2006 Qershor</t>
  </si>
  <si>
    <t>2006 Korrik</t>
  </si>
  <si>
    <t>2006 Gusht</t>
  </si>
  <si>
    <t>2006 Shtator</t>
  </si>
  <si>
    <t>2006 Tetor</t>
  </si>
  <si>
    <t xml:space="preserve">2006 Nëntor </t>
  </si>
  <si>
    <t>2007 Janar</t>
  </si>
  <si>
    <t>2007 Shkurt</t>
  </si>
  <si>
    <t xml:space="preserve">2007 Mars </t>
  </si>
  <si>
    <t>2007 Prill</t>
  </si>
  <si>
    <t>2007 Maj</t>
  </si>
  <si>
    <t>2007 Qershor</t>
  </si>
  <si>
    <t>2007 Korrik</t>
  </si>
  <si>
    <t>2007 Gusht</t>
  </si>
  <si>
    <t>2007 Shtator</t>
  </si>
  <si>
    <t>2007 Tetor</t>
  </si>
  <si>
    <t xml:space="preserve">2007 Nëntor </t>
  </si>
  <si>
    <t>2007 Dhjetor</t>
  </si>
  <si>
    <t>2008 Janar</t>
  </si>
  <si>
    <t>2008 Shkurt</t>
  </si>
  <si>
    <t xml:space="preserve">2008 Mars </t>
  </si>
  <si>
    <t>2008 Prill</t>
  </si>
  <si>
    <t>2008 Maj</t>
  </si>
  <si>
    <t>2008 Qershor</t>
  </si>
  <si>
    <t>2008 Korrik</t>
  </si>
  <si>
    <t>2008 Gusht</t>
  </si>
  <si>
    <t>2008 Shtator</t>
  </si>
  <si>
    <t>2008 Tetor</t>
  </si>
  <si>
    <t xml:space="preserve">2008 Nëntor </t>
  </si>
  <si>
    <t>2008 Dhjetor</t>
  </si>
  <si>
    <t>2009 Janar</t>
  </si>
  <si>
    <t>2009 Shkurt</t>
  </si>
  <si>
    <t xml:space="preserve">2009 Mars </t>
  </si>
  <si>
    <t>2009 Prill</t>
  </si>
  <si>
    <t>2009 Maj</t>
  </si>
  <si>
    <t>2009 Qershor</t>
  </si>
  <si>
    <t>2009 Korrik</t>
  </si>
  <si>
    <t>2009 Gusht</t>
  </si>
  <si>
    <t>2009 Shtator</t>
  </si>
  <si>
    <t>2009 Tetor</t>
  </si>
  <si>
    <t xml:space="preserve">2009 Nëntor </t>
  </si>
  <si>
    <t>2009 Dhjetor</t>
  </si>
  <si>
    <t>2010 Janar</t>
  </si>
  <si>
    <t>2010 Shkurt</t>
  </si>
  <si>
    <t xml:space="preserve">2010 Mars </t>
  </si>
  <si>
    <t>2010 Prill</t>
  </si>
  <si>
    <t>2010 Maj</t>
  </si>
  <si>
    <t>2010 Qershor</t>
  </si>
  <si>
    <t>2010 Korrik</t>
  </si>
  <si>
    <t>2010 Gusht</t>
  </si>
  <si>
    <t>2010 Shtator</t>
  </si>
  <si>
    <t>2010 Tetor</t>
  </si>
  <si>
    <t xml:space="preserve">2010 Nëntor </t>
  </si>
  <si>
    <t>2010 Dhjetor</t>
  </si>
  <si>
    <t>2011 Janar</t>
  </si>
  <si>
    <t>2011 Shkurt</t>
  </si>
  <si>
    <t xml:space="preserve">2011 Mars </t>
  </si>
  <si>
    <t>2011 Prill</t>
  </si>
  <si>
    <t>2011 Maj</t>
  </si>
  <si>
    <t>2011 Qershor</t>
  </si>
  <si>
    <t>2011 Korrik</t>
  </si>
  <si>
    <t>2011 Gusht</t>
  </si>
  <si>
    <t>2011 Shtator</t>
  </si>
  <si>
    <t>2011 Tetor</t>
  </si>
  <si>
    <t xml:space="preserve">2011 Nëntor </t>
  </si>
  <si>
    <t>2011 Dhjetor</t>
  </si>
  <si>
    <t>2012 Janar</t>
  </si>
  <si>
    <t>2012 Shkurt</t>
  </si>
  <si>
    <t xml:space="preserve">2012 Mars </t>
  </si>
  <si>
    <t>2012 Prill</t>
  </si>
  <si>
    <t>2012 Maj</t>
  </si>
  <si>
    <t>2012 Qershor</t>
  </si>
  <si>
    <t>2012 Korrik</t>
  </si>
  <si>
    <t>2012 Gusht</t>
  </si>
  <si>
    <t>2012 Shtator</t>
  </si>
  <si>
    <t>2012 Tetor</t>
  </si>
  <si>
    <t xml:space="preserve">2012 Nëntor </t>
  </si>
  <si>
    <t>2012 Dhjetor</t>
  </si>
  <si>
    <t>2013 Janar</t>
  </si>
  <si>
    <t>2013 Shkurt</t>
  </si>
  <si>
    <t xml:space="preserve">2013 Mars </t>
  </si>
  <si>
    <t>2013 Prill</t>
  </si>
  <si>
    <t>2013 Maj</t>
  </si>
  <si>
    <t>2013 Qershor</t>
  </si>
  <si>
    <t>2013 Korrik</t>
  </si>
  <si>
    <t>2013 Gusht</t>
  </si>
  <si>
    <t>2013 Shtator</t>
  </si>
  <si>
    <t>2013 Tetor</t>
  </si>
  <si>
    <t xml:space="preserve">2013 Nëntor </t>
  </si>
  <si>
    <t>2013 Dhjetor</t>
  </si>
  <si>
    <t>2014 Janar</t>
  </si>
  <si>
    <t>2014 Shkurt</t>
  </si>
  <si>
    <t xml:space="preserve">2014 Mars </t>
  </si>
  <si>
    <t>2014 Prill</t>
  </si>
  <si>
    <t>2014 Maj</t>
  </si>
  <si>
    <t>2014 Qershor</t>
  </si>
  <si>
    <t>2014 Korrik</t>
  </si>
  <si>
    <t>2014 Gusht</t>
  </si>
  <si>
    <t>2014 Shtator</t>
  </si>
  <si>
    <t>2014 Tetor</t>
  </si>
  <si>
    <t xml:space="preserve">2014 Nëntor </t>
  </si>
  <si>
    <t>2014 Dhjetor</t>
  </si>
  <si>
    <t>2015 Janar</t>
  </si>
  <si>
    <t>2015 Shkurt</t>
  </si>
  <si>
    <t xml:space="preserve">2015 Mars </t>
  </si>
  <si>
    <t>2015 Prill</t>
  </si>
  <si>
    <t>2015 Maj</t>
  </si>
  <si>
    <t>2015 Qershor</t>
  </si>
  <si>
    <t>2015 Korrik</t>
  </si>
  <si>
    <t>2015 Gusht</t>
  </si>
  <si>
    <t>2015 Shtator</t>
  </si>
  <si>
    <t>2015 Tetor</t>
  </si>
  <si>
    <t xml:space="preserve">2015 Nëntor </t>
  </si>
  <si>
    <t>2015 Dhjetor</t>
  </si>
  <si>
    <t>2016 Janar</t>
  </si>
  <si>
    <t>2016 Shkurt</t>
  </si>
  <si>
    <t xml:space="preserve">2016 Mars </t>
  </si>
  <si>
    <t>2016 Prill</t>
  </si>
  <si>
    <t>2016 Maj</t>
  </si>
  <si>
    <t>2016 Qershor</t>
  </si>
  <si>
    <t>2016 Korrik</t>
  </si>
  <si>
    <t>2016 Gusht</t>
  </si>
  <si>
    <t>2016 Shtator</t>
  </si>
  <si>
    <t>Huazimet e jashtme shtetërore</t>
  </si>
  <si>
    <t>Shpenzimet</t>
  </si>
  <si>
    <t>Tabela 1: Pagesat</t>
  </si>
  <si>
    <t>Tabela 2: Pranimet</t>
  </si>
  <si>
    <t>Viti</t>
  </si>
  <si>
    <t>Gjithsejt Pagesat</t>
  </si>
  <si>
    <t>Të Hyrat Jo-Tatimore</t>
  </si>
  <si>
    <t>2006 Dhjetor /1</t>
  </si>
  <si>
    <t>TVSH në kufi</t>
  </si>
  <si>
    <t>TVSH e brendshme</t>
  </si>
  <si>
    <t>Pranimet tjera</t>
  </si>
  <si>
    <t>Huadhënia për NP</t>
  </si>
  <si>
    <t>Të hyrat nga Privatizimi</t>
  </si>
  <si>
    <t>Huazimet</t>
  </si>
  <si>
    <t>Pranimet nga Financimi</t>
  </si>
  <si>
    <t>Gjithsej Pranimet</t>
  </si>
  <si>
    <t>Të Hyrat Buxhetore</t>
  </si>
  <si>
    <t>Të Hyrat Tatimore</t>
  </si>
  <si>
    <t>Gjithsej 2012</t>
  </si>
  <si>
    <t>Gjithsej 2011</t>
  </si>
  <si>
    <t>Gjithsej 2013</t>
  </si>
  <si>
    <t>Gjithsej 2016</t>
  </si>
  <si>
    <t>Gjithsej 2015</t>
  </si>
  <si>
    <t>Gjithsej 2014</t>
  </si>
  <si>
    <t>Vlerat janë në Mijëra Euro.</t>
  </si>
  <si>
    <t xml:space="preserve">2016 Nëntor </t>
  </si>
  <si>
    <t>2016 Tetor</t>
  </si>
  <si>
    <t>2016 Dhjetor</t>
  </si>
  <si>
    <t>Tabela 2: Prijemi</t>
  </si>
  <si>
    <t>Iznosi su u hiljadama Evra.</t>
  </si>
  <si>
    <t>Godina</t>
  </si>
  <si>
    <t>Godina / Mesec</t>
  </si>
  <si>
    <t>Ukupni prijemi</t>
  </si>
  <si>
    <t>Budžetski prihodi</t>
  </si>
  <si>
    <t>Primanja od finansiranja</t>
  </si>
  <si>
    <t>Porezni prihodi</t>
  </si>
  <si>
    <t>Neporeski prihodi</t>
  </si>
  <si>
    <t>Ostala primanja</t>
  </si>
  <si>
    <t>Krediti</t>
  </si>
  <si>
    <t>Direktni porezi</t>
  </si>
  <si>
    <t>Indirektni porezi</t>
  </si>
  <si>
    <t>Poreske prijave</t>
  </si>
  <si>
    <t>Takse, naknade i ostale od centralne vlade</t>
  </si>
  <si>
    <t>Takse, naknade i ostale od lokalne vlade</t>
  </si>
  <si>
    <t>Koncesione takse</t>
  </si>
  <si>
    <t>Tantijeme</t>
  </si>
  <si>
    <t>Dividende</t>
  </si>
  <si>
    <t>Namenjeni prihodi</t>
  </si>
  <si>
    <t>Grantovi za podršku budžetu</t>
  </si>
  <si>
    <t>Prihodi od privatizacije</t>
  </si>
  <si>
    <t>Vraćenje kredita od javnih preduzeća</t>
  </si>
  <si>
    <t>Spoljni državni krediti</t>
  </si>
  <si>
    <t>Unutrašnji državni krediti</t>
  </si>
  <si>
    <t>Porez na prihode korporacija</t>
  </si>
  <si>
    <t>Porez na lični dohodak</t>
  </si>
  <si>
    <t xml:space="preserve">Porez na imovinu </t>
  </si>
  <si>
    <t>Ostali direktni porezi</t>
  </si>
  <si>
    <t>PDV</t>
  </si>
  <si>
    <t>Carine</t>
  </si>
  <si>
    <t>Akcize</t>
  </si>
  <si>
    <t>Ostali indirektni porezi</t>
  </si>
  <si>
    <t>Unutrašnji PDV</t>
  </si>
  <si>
    <t>PDV na granici</t>
  </si>
  <si>
    <t>Tabela 1: Plaćanja</t>
  </si>
  <si>
    <t>Ukupno plaćanja</t>
  </si>
  <si>
    <t>Isplate za finansiranje</t>
  </si>
  <si>
    <t>Troškovi</t>
  </si>
  <si>
    <t>Centralna vlada</t>
  </si>
  <si>
    <t>Lokalna vlada</t>
  </si>
  <si>
    <t>Glavnica</t>
  </si>
  <si>
    <t>Kamata</t>
  </si>
  <si>
    <t>Pozajmljivanje za JP</t>
  </si>
  <si>
    <t>Članstvo u MFI</t>
  </si>
  <si>
    <t>Plate</t>
  </si>
  <si>
    <t>Roba i usluge</t>
  </si>
  <si>
    <t>Komunalije</t>
  </si>
  <si>
    <t>Subvencije i transferi</t>
  </si>
  <si>
    <t>Kapitalni troškovi</t>
  </si>
  <si>
    <t>Socijalni transferi</t>
  </si>
  <si>
    <t>Subvencije</t>
  </si>
  <si>
    <t>2006 Januar</t>
  </si>
  <si>
    <t>2006 Februar</t>
  </si>
  <si>
    <t xml:space="preserve">2006 Mart </t>
  </si>
  <si>
    <t>2006 April</t>
  </si>
  <si>
    <t>2006 Juni</t>
  </si>
  <si>
    <t>2006 Juli</t>
  </si>
  <si>
    <t>2006 Avgust</t>
  </si>
  <si>
    <t>2006 Septembar</t>
  </si>
  <si>
    <t>2006 Oktobar</t>
  </si>
  <si>
    <t xml:space="preserve">2006 Novembar </t>
  </si>
  <si>
    <t>2006 Decembar</t>
  </si>
  <si>
    <t>Ukupno 2006</t>
  </si>
  <si>
    <t>2007 Januar</t>
  </si>
  <si>
    <t>2007 Februar</t>
  </si>
  <si>
    <t xml:space="preserve">2007 Mart </t>
  </si>
  <si>
    <t>2007 April</t>
  </si>
  <si>
    <t>2007 Juni</t>
  </si>
  <si>
    <t>2007 Juli</t>
  </si>
  <si>
    <t>2007 Avgust</t>
  </si>
  <si>
    <t>2007 Septembar</t>
  </si>
  <si>
    <t>2007 Oktobar</t>
  </si>
  <si>
    <t xml:space="preserve">2007 Novembar </t>
  </si>
  <si>
    <t>2007 Decembar</t>
  </si>
  <si>
    <t>Ukupno 2007</t>
  </si>
  <si>
    <t>2008 Januar</t>
  </si>
  <si>
    <t>2008 Februar</t>
  </si>
  <si>
    <t xml:space="preserve">2008 Mart </t>
  </si>
  <si>
    <t>2008 April</t>
  </si>
  <si>
    <t>2008 Juni</t>
  </si>
  <si>
    <t>2008 Juli</t>
  </si>
  <si>
    <t>2008 Avgust</t>
  </si>
  <si>
    <t>2008 Septembar</t>
  </si>
  <si>
    <t>2008 Oktobar</t>
  </si>
  <si>
    <t xml:space="preserve">2008 Novembar </t>
  </si>
  <si>
    <t>2008 Decembar</t>
  </si>
  <si>
    <t>Ukupno 2008</t>
  </si>
  <si>
    <t>2009 Januar</t>
  </si>
  <si>
    <t>2009 Februar</t>
  </si>
  <si>
    <t xml:space="preserve">2009 Mart </t>
  </si>
  <si>
    <t>2009 April</t>
  </si>
  <si>
    <t>2009 Juni</t>
  </si>
  <si>
    <t>2009 Juli</t>
  </si>
  <si>
    <t>2009 Avgust</t>
  </si>
  <si>
    <t>2009 Septembar</t>
  </si>
  <si>
    <t>2009 Oktobar</t>
  </si>
  <si>
    <t xml:space="preserve">2009 Novembar </t>
  </si>
  <si>
    <t>2009 Decembar</t>
  </si>
  <si>
    <t>Ukupno 2009</t>
  </si>
  <si>
    <t>2010 Januar</t>
  </si>
  <si>
    <t>2010 Februar</t>
  </si>
  <si>
    <t xml:space="preserve">2010 Mart </t>
  </si>
  <si>
    <t>2010 April</t>
  </si>
  <si>
    <t>2010 Juni</t>
  </si>
  <si>
    <t>2010 Juli</t>
  </si>
  <si>
    <t>2010 Avgust</t>
  </si>
  <si>
    <t>2010 Septembar</t>
  </si>
  <si>
    <t>2010 Oktobar</t>
  </si>
  <si>
    <t xml:space="preserve">2010 Novembar </t>
  </si>
  <si>
    <t>2010 Decembar</t>
  </si>
  <si>
    <t>Ukupno 2010</t>
  </si>
  <si>
    <t>2011 Januar</t>
  </si>
  <si>
    <t>2011 Februar</t>
  </si>
  <si>
    <t xml:space="preserve">2011 Mart </t>
  </si>
  <si>
    <t>2011 April</t>
  </si>
  <si>
    <t>2011 Juni</t>
  </si>
  <si>
    <t>2011 Juli</t>
  </si>
  <si>
    <t>2011 Avgust</t>
  </si>
  <si>
    <t>2011 Septembar</t>
  </si>
  <si>
    <t>2011 Oktobar</t>
  </si>
  <si>
    <t xml:space="preserve">2011 Novembar </t>
  </si>
  <si>
    <t>2011 Decembar</t>
  </si>
  <si>
    <t>Ukupno 2011</t>
  </si>
  <si>
    <t>2012 Januar</t>
  </si>
  <si>
    <t>2012 Februar</t>
  </si>
  <si>
    <t xml:space="preserve">2012 Mart </t>
  </si>
  <si>
    <t>2012 April</t>
  </si>
  <si>
    <t>2012 Juni</t>
  </si>
  <si>
    <t>2012 Juli</t>
  </si>
  <si>
    <t>2012 Avgust</t>
  </si>
  <si>
    <t>2012 Septembar</t>
  </si>
  <si>
    <t>2012 Oktobar</t>
  </si>
  <si>
    <t xml:space="preserve">2012 Novembar </t>
  </si>
  <si>
    <t>2012 Decembar</t>
  </si>
  <si>
    <t>Ukupno 2012</t>
  </si>
  <si>
    <t>2013 Januar</t>
  </si>
  <si>
    <t>2013 Februar</t>
  </si>
  <si>
    <t xml:space="preserve">2013 Mart </t>
  </si>
  <si>
    <t>2013 April</t>
  </si>
  <si>
    <t>2013 Juni</t>
  </si>
  <si>
    <t>2013 Juli</t>
  </si>
  <si>
    <t>2013 Avgust</t>
  </si>
  <si>
    <t>2013 Septembar</t>
  </si>
  <si>
    <t>2013 Oktobar</t>
  </si>
  <si>
    <t xml:space="preserve">2013 Novembar </t>
  </si>
  <si>
    <t>2013 Decembar</t>
  </si>
  <si>
    <t>Ukupno 2013</t>
  </si>
  <si>
    <t>2014 Januar</t>
  </si>
  <si>
    <t>2014 Februar</t>
  </si>
  <si>
    <t xml:space="preserve">2014 Mart </t>
  </si>
  <si>
    <t>2014 April</t>
  </si>
  <si>
    <t>2014 Juni</t>
  </si>
  <si>
    <t>2014 Juli</t>
  </si>
  <si>
    <t>2014 Avgust</t>
  </si>
  <si>
    <t>2014 Septembar</t>
  </si>
  <si>
    <t>2014 Oktobar</t>
  </si>
  <si>
    <t xml:space="preserve">2014 Novembar </t>
  </si>
  <si>
    <t>2014 Decembar</t>
  </si>
  <si>
    <t>Ukupno 2014</t>
  </si>
  <si>
    <t>2015 Januar</t>
  </si>
  <si>
    <t>2015 Februar</t>
  </si>
  <si>
    <t xml:space="preserve">2015 Mart </t>
  </si>
  <si>
    <t>2015 April</t>
  </si>
  <si>
    <t>2015 Juni</t>
  </si>
  <si>
    <t>2015 Juli</t>
  </si>
  <si>
    <t>2015 Avgust</t>
  </si>
  <si>
    <t>2015 Septembar</t>
  </si>
  <si>
    <t>2015 Oktobar</t>
  </si>
  <si>
    <t xml:space="preserve">2015 Novembar </t>
  </si>
  <si>
    <t>2015 Decembar</t>
  </si>
  <si>
    <t>Ukupno 2015</t>
  </si>
  <si>
    <t>2016 Januar</t>
  </si>
  <si>
    <t>2016 Februar</t>
  </si>
  <si>
    <t xml:space="preserve">2016 Mart </t>
  </si>
  <si>
    <t>2016 April</t>
  </si>
  <si>
    <t>2016 Juni</t>
  </si>
  <si>
    <t>2016 Juli</t>
  </si>
  <si>
    <t>2016 Avgust</t>
  </si>
  <si>
    <t>2016 Septembar</t>
  </si>
  <si>
    <t>2016 Oktobar</t>
  </si>
  <si>
    <t xml:space="preserve">2016 Novembar </t>
  </si>
  <si>
    <t>2016 Decembar</t>
  </si>
  <si>
    <t>Ukupno 2016</t>
  </si>
  <si>
    <t>Table 1: Payments</t>
  </si>
  <si>
    <t>Values are in Thousand Euros.</t>
  </si>
  <si>
    <t>Year</t>
  </si>
  <si>
    <t>Year/Month</t>
  </si>
  <si>
    <t>Total Payments</t>
  </si>
  <si>
    <t>Financing</t>
  </si>
  <si>
    <t>Budget Expenditures</t>
  </si>
  <si>
    <t>Central Government</t>
  </si>
  <si>
    <t>Local Government</t>
  </si>
  <si>
    <t>Principal</t>
  </si>
  <si>
    <t>Interest</t>
  </si>
  <si>
    <t>Loans for PU</t>
  </si>
  <si>
    <t>IFI Membership</t>
  </si>
  <si>
    <t>Wages and Salaries</t>
  </si>
  <si>
    <t>Goods and Services</t>
  </si>
  <si>
    <t>Utilities</t>
  </si>
  <si>
    <t>Subventions and Transfers</t>
  </si>
  <si>
    <t>Capital Investments</t>
  </si>
  <si>
    <t>Social Transfers</t>
  </si>
  <si>
    <t>Subventions</t>
  </si>
  <si>
    <t>Table 2: Receipts</t>
  </si>
  <si>
    <t>Values are in Thousands Euros</t>
  </si>
  <si>
    <t>Year / Month</t>
  </si>
  <si>
    <t>Total Receipts</t>
  </si>
  <si>
    <t>Budget Revenues</t>
  </si>
  <si>
    <t>Receipts from Financing</t>
  </si>
  <si>
    <t>Tax Revenues</t>
  </si>
  <si>
    <t>Non-Tax Revenues</t>
  </si>
  <si>
    <t>Other Revenues</t>
  </si>
  <si>
    <t>Loans</t>
  </si>
  <si>
    <t>Direct Taxes</t>
  </si>
  <si>
    <t>Indirect Taxes</t>
  </si>
  <si>
    <t>Tax Returns</t>
  </si>
  <si>
    <t>Fees, Charges and others from Central Government</t>
  </si>
  <si>
    <t>Fees, Charges and others from Local Government</t>
  </si>
  <si>
    <t>Concessionary Fee</t>
  </si>
  <si>
    <t>Royalties</t>
  </si>
  <si>
    <t>Dividends</t>
  </si>
  <si>
    <t>Didecated Revenues</t>
  </si>
  <si>
    <t>Budget Support Grants</t>
  </si>
  <si>
    <t>Revenues form Liquidation</t>
  </si>
  <si>
    <t>Return of Loans from PU</t>
  </si>
  <si>
    <t>External State Loans</t>
  </si>
  <si>
    <t>Internal state Loans</t>
  </si>
  <si>
    <t>Corporate Income Tax</t>
  </si>
  <si>
    <t>Personal Income Tax</t>
  </si>
  <si>
    <t>Property Tax</t>
  </si>
  <si>
    <t>Other Direct Taxes</t>
  </si>
  <si>
    <t>VAT</t>
  </si>
  <si>
    <t>Custom Duties</t>
  </si>
  <si>
    <t>Excise</t>
  </si>
  <si>
    <t>Other indirect taxes</t>
  </si>
  <si>
    <t>In Country VAT</t>
  </si>
  <si>
    <t>Border VAT</t>
  </si>
  <si>
    <t>2006 January</t>
  </si>
  <si>
    <t>2006 February</t>
  </si>
  <si>
    <t>2006 March</t>
  </si>
  <si>
    <t>2006 May</t>
  </si>
  <si>
    <t>2006 June</t>
  </si>
  <si>
    <t>2006 July</t>
  </si>
  <si>
    <t>2006 August</t>
  </si>
  <si>
    <t>2006 September</t>
  </si>
  <si>
    <t>2006 October</t>
  </si>
  <si>
    <t>2006 November</t>
  </si>
  <si>
    <t>2006 December</t>
  </si>
  <si>
    <t>2006 Total</t>
  </si>
  <si>
    <t>2007 January</t>
  </si>
  <si>
    <t>2007 February</t>
  </si>
  <si>
    <t>2007 March</t>
  </si>
  <si>
    <t>2007 May</t>
  </si>
  <si>
    <t>2007 June</t>
  </si>
  <si>
    <t>2007 July</t>
  </si>
  <si>
    <t>2007 August</t>
  </si>
  <si>
    <t>2007 September</t>
  </si>
  <si>
    <t>2007 October</t>
  </si>
  <si>
    <t>2007 November</t>
  </si>
  <si>
    <t>2007 December</t>
  </si>
  <si>
    <t>2007 Total</t>
  </si>
  <si>
    <t>2008 January</t>
  </si>
  <si>
    <t>2008 February</t>
  </si>
  <si>
    <t>2008 March</t>
  </si>
  <si>
    <t>2008 May</t>
  </si>
  <si>
    <t>2008 June</t>
  </si>
  <si>
    <t>2008 July</t>
  </si>
  <si>
    <t>2008 August</t>
  </si>
  <si>
    <t>2008 September</t>
  </si>
  <si>
    <t>2008 October</t>
  </si>
  <si>
    <t>2008 November</t>
  </si>
  <si>
    <t>2008 December</t>
  </si>
  <si>
    <t>2008 Total</t>
  </si>
  <si>
    <t>2009 January</t>
  </si>
  <si>
    <t>2009 February</t>
  </si>
  <si>
    <t>2009 March</t>
  </si>
  <si>
    <t>2009 May</t>
  </si>
  <si>
    <t>2009 June</t>
  </si>
  <si>
    <t>2009 July</t>
  </si>
  <si>
    <t>2009 August</t>
  </si>
  <si>
    <t>2009 September</t>
  </si>
  <si>
    <t>2009 October</t>
  </si>
  <si>
    <t>2009 November</t>
  </si>
  <si>
    <t>2009 December</t>
  </si>
  <si>
    <t>2009 Total</t>
  </si>
  <si>
    <t>2010 January</t>
  </si>
  <si>
    <t>2010 February</t>
  </si>
  <si>
    <t>2010 March</t>
  </si>
  <si>
    <t>2010 May</t>
  </si>
  <si>
    <t>2010 June</t>
  </si>
  <si>
    <t>2010 July</t>
  </si>
  <si>
    <t>2010 August</t>
  </si>
  <si>
    <t>2010 September</t>
  </si>
  <si>
    <t>2010 October</t>
  </si>
  <si>
    <t>2010 November</t>
  </si>
  <si>
    <t>2010 December</t>
  </si>
  <si>
    <t>2010 Total</t>
  </si>
  <si>
    <t>2011 January</t>
  </si>
  <si>
    <t>2011 February</t>
  </si>
  <si>
    <t>2011 March</t>
  </si>
  <si>
    <t>2011 May</t>
  </si>
  <si>
    <t>2011 June</t>
  </si>
  <si>
    <t>2011 July</t>
  </si>
  <si>
    <t>2011 August</t>
  </si>
  <si>
    <t>2011 September</t>
  </si>
  <si>
    <t>2011 October</t>
  </si>
  <si>
    <t>2011 November</t>
  </si>
  <si>
    <t>2011 December</t>
  </si>
  <si>
    <t>2011 Total</t>
  </si>
  <si>
    <t>2012 January</t>
  </si>
  <si>
    <t>2012 February</t>
  </si>
  <si>
    <t>2012 March</t>
  </si>
  <si>
    <t>2012 May</t>
  </si>
  <si>
    <t>2012 June</t>
  </si>
  <si>
    <t>2012 July</t>
  </si>
  <si>
    <t>2012 August</t>
  </si>
  <si>
    <t>2012 September</t>
  </si>
  <si>
    <t>2012 October</t>
  </si>
  <si>
    <t>2012 November</t>
  </si>
  <si>
    <t>2012 December</t>
  </si>
  <si>
    <t>2012 Total</t>
  </si>
  <si>
    <t>2013 January</t>
  </si>
  <si>
    <t>2013 February</t>
  </si>
  <si>
    <t>2013 March</t>
  </si>
  <si>
    <t>2013 May</t>
  </si>
  <si>
    <t>2013 June</t>
  </si>
  <si>
    <t>2013 July</t>
  </si>
  <si>
    <t>2013 August</t>
  </si>
  <si>
    <t>2013 September</t>
  </si>
  <si>
    <t>2013 October</t>
  </si>
  <si>
    <t>2013 November</t>
  </si>
  <si>
    <t>2013 December</t>
  </si>
  <si>
    <t>2013 Total</t>
  </si>
  <si>
    <t>2014 January</t>
  </si>
  <si>
    <t>2014 February</t>
  </si>
  <si>
    <t>2014 March</t>
  </si>
  <si>
    <t>2014 May</t>
  </si>
  <si>
    <t>2014 June</t>
  </si>
  <si>
    <t>2014 July</t>
  </si>
  <si>
    <t>2014 August</t>
  </si>
  <si>
    <t>2014 September</t>
  </si>
  <si>
    <t>2014 October</t>
  </si>
  <si>
    <t>2014 November</t>
  </si>
  <si>
    <t>2014 December</t>
  </si>
  <si>
    <t>2014 Total</t>
  </si>
  <si>
    <t>2015 January</t>
  </si>
  <si>
    <t>2015 February</t>
  </si>
  <si>
    <t>2015 March</t>
  </si>
  <si>
    <t>2015 May</t>
  </si>
  <si>
    <t>2015 June</t>
  </si>
  <si>
    <t>2015 July</t>
  </si>
  <si>
    <t>2015 August</t>
  </si>
  <si>
    <t>2015 September</t>
  </si>
  <si>
    <t>2015 October</t>
  </si>
  <si>
    <t>2015 November</t>
  </si>
  <si>
    <t>2015 December</t>
  </si>
  <si>
    <t>2015 Total</t>
  </si>
  <si>
    <t>2016 January</t>
  </si>
  <si>
    <t>2016 February</t>
  </si>
  <si>
    <t>2016 March</t>
  </si>
  <si>
    <t>2016 May</t>
  </si>
  <si>
    <t>2016 June</t>
  </si>
  <si>
    <t>2016 July</t>
  </si>
  <si>
    <t>2016 August</t>
  </si>
  <si>
    <t>2016 September</t>
  </si>
  <si>
    <t>2016 October</t>
  </si>
  <si>
    <t>2016 November</t>
  </si>
  <si>
    <t>2016 December</t>
  </si>
  <si>
    <t>2016 Total</t>
  </si>
  <si>
    <t>Shqip</t>
  </si>
  <si>
    <t>English</t>
  </si>
  <si>
    <t>Srpski</t>
  </si>
  <si>
    <t>2017 Janar</t>
  </si>
  <si>
    <t>2017 Januar</t>
  </si>
  <si>
    <t>2017 January</t>
  </si>
  <si>
    <t>2017 Shkurt</t>
  </si>
  <si>
    <t>2017 Februar</t>
  </si>
  <si>
    <t>2017 February</t>
  </si>
  <si>
    <t xml:space="preserve">2017 Mars </t>
  </si>
  <si>
    <t xml:space="preserve">2017 Mart </t>
  </si>
  <si>
    <t>2017 March</t>
  </si>
  <si>
    <t>2017 Prill</t>
  </si>
  <si>
    <t>2017 April</t>
  </si>
  <si>
    <t>2017 Maj</t>
  </si>
  <si>
    <t>2017 May</t>
  </si>
  <si>
    <t>2017 Qershor</t>
  </si>
  <si>
    <t>2017 Juni</t>
  </si>
  <si>
    <t>2017 June</t>
  </si>
  <si>
    <t>2017 Korrik</t>
  </si>
  <si>
    <t>2017 Juli</t>
  </si>
  <si>
    <t>2017 July</t>
  </si>
  <si>
    <t>2017 Gusht</t>
  </si>
  <si>
    <t>2017 Avgust</t>
  </si>
  <si>
    <t>2017 August</t>
  </si>
  <si>
    <t>2017 Shtator</t>
  </si>
  <si>
    <t>2017 Septembar</t>
  </si>
  <si>
    <t>2017 September</t>
  </si>
  <si>
    <t>2017 Tetor</t>
  </si>
  <si>
    <t>2017 Oktobar</t>
  </si>
  <si>
    <t>2017 October</t>
  </si>
  <si>
    <t xml:space="preserve">2017 Nëntor </t>
  </si>
  <si>
    <t xml:space="preserve">2017 Novembar </t>
  </si>
  <si>
    <t>2017 November</t>
  </si>
  <si>
    <t>2017 Dhjetor</t>
  </si>
  <si>
    <t>2017 Decembar</t>
  </si>
  <si>
    <t>2017 December</t>
  </si>
  <si>
    <t>2017 Total</t>
  </si>
  <si>
    <t>Gjithsej 2017</t>
  </si>
  <si>
    <t>Ukupno 2017</t>
  </si>
  <si>
    <t>Gjithsej 2018</t>
  </si>
  <si>
    <t>Ukupno 2018</t>
  </si>
  <si>
    <t>2018 Total</t>
  </si>
  <si>
    <t>Zgjedhni gjuhën: Izaberite jezik:     Select language:</t>
  </si>
  <si>
    <t>Français</t>
  </si>
  <si>
    <t>Türk</t>
  </si>
  <si>
    <t>2018 Janar</t>
  </si>
  <si>
    <t>2018 Januar</t>
  </si>
  <si>
    <t>2018 January</t>
  </si>
  <si>
    <t>2018 Shkurt</t>
  </si>
  <si>
    <t>2018 Februar</t>
  </si>
  <si>
    <t>2018 February</t>
  </si>
  <si>
    <t xml:space="preserve">2018 Mars </t>
  </si>
  <si>
    <t xml:space="preserve">2018 Mart </t>
  </si>
  <si>
    <t>2018 March</t>
  </si>
  <si>
    <t>2018 Prill</t>
  </si>
  <si>
    <t>2018 April</t>
  </si>
  <si>
    <t>2018 Maj</t>
  </si>
  <si>
    <t>2018 May</t>
  </si>
  <si>
    <t>2018 Qershor</t>
  </si>
  <si>
    <t>2018 Juni</t>
  </si>
  <si>
    <t>2018 June</t>
  </si>
  <si>
    <t>2018 Korrik</t>
  </si>
  <si>
    <t>2018 Juli</t>
  </si>
  <si>
    <t>2018 July</t>
  </si>
  <si>
    <t>2018 Gusht</t>
  </si>
  <si>
    <t>2018 Avgust</t>
  </si>
  <si>
    <t>2018 August</t>
  </si>
  <si>
    <t>2018 Shtator</t>
  </si>
  <si>
    <t>2018 Septembar</t>
  </si>
  <si>
    <t>2018 September</t>
  </si>
  <si>
    <t>2018 Tetor</t>
  </si>
  <si>
    <t>2018 Oktobar</t>
  </si>
  <si>
    <t>2018 October</t>
  </si>
  <si>
    <t xml:space="preserve">2018 Nëntor </t>
  </si>
  <si>
    <t xml:space="preserve">2018 Novembar </t>
  </si>
  <si>
    <t>2018 November</t>
  </si>
  <si>
    <t>2018 Dhjetor</t>
  </si>
  <si>
    <t>2018 Decembar</t>
  </si>
  <si>
    <t>2018 December</t>
  </si>
  <si>
    <t>Gjithsej 2020</t>
  </si>
  <si>
    <t>2020 Janar</t>
  </si>
  <si>
    <t>2020 Januar</t>
  </si>
  <si>
    <t>2020 January</t>
  </si>
  <si>
    <t>2020 Shkurt</t>
  </si>
  <si>
    <t>2020 Februar</t>
  </si>
  <si>
    <t>2020 February</t>
  </si>
  <si>
    <t xml:space="preserve">2020 Mars </t>
  </si>
  <si>
    <t xml:space="preserve">2020 Mart </t>
  </si>
  <si>
    <t>2020 March</t>
  </si>
  <si>
    <t>2020 Prill</t>
  </si>
  <si>
    <t>2020 April</t>
  </si>
  <si>
    <t>2020 Maj</t>
  </si>
  <si>
    <t>2020 May</t>
  </si>
  <si>
    <t>2020 Qershor</t>
  </si>
  <si>
    <t>2020 Juni</t>
  </si>
  <si>
    <t>2020 June</t>
  </si>
  <si>
    <t>2020 Korrik</t>
  </si>
  <si>
    <t>2020 Juli</t>
  </si>
  <si>
    <t>2020 July</t>
  </si>
  <si>
    <t>2020 Gusht</t>
  </si>
  <si>
    <t>2020 Avgust</t>
  </si>
  <si>
    <t>2020 August</t>
  </si>
  <si>
    <t>2020 Shtator</t>
  </si>
  <si>
    <t>2020 Septembar</t>
  </si>
  <si>
    <t>2020 September</t>
  </si>
  <si>
    <t>2020 Tetor</t>
  </si>
  <si>
    <t>2020 Oktobar</t>
  </si>
  <si>
    <t>2020 October</t>
  </si>
  <si>
    <t xml:space="preserve">2020 Nëntor </t>
  </si>
  <si>
    <t xml:space="preserve">2020 Novembar </t>
  </si>
  <si>
    <t>2020 November</t>
  </si>
  <si>
    <t>2020 Dhjetor</t>
  </si>
  <si>
    <t>2020 Decembar</t>
  </si>
  <si>
    <t>2020 December</t>
  </si>
  <si>
    <t>Ukupno 2020</t>
  </si>
  <si>
    <t>2020 Total</t>
  </si>
  <si>
    <t>Gjithsej 2021</t>
  </si>
  <si>
    <t>2021 Janar</t>
  </si>
  <si>
    <t>2021 Januar</t>
  </si>
  <si>
    <t>2021 January</t>
  </si>
  <si>
    <t>2021 Shkurt</t>
  </si>
  <si>
    <t>2021 Februar</t>
  </si>
  <si>
    <t>2021 February</t>
  </si>
  <si>
    <t xml:space="preserve">2021 Mars </t>
  </si>
  <si>
    <t xml:space="preserve">2021 Mart </t>
  </si>
  <si>
    <t>2021 March</t>
  </si>
  <si>
    <t>2021 Prill</t>
  </si>
  <si>
    <t>2021 April</t>
  </si>
  <si>
    <t>2021 Maj</t>
  </si>
  <si>
    <t>2021 May</t>
  </si>
  <si>
    <t>2021 Qershor</t>
  </si>
  <si>
    <t>2021 Juni</t>
  </si>
  <si>
    <t>2021 June</t>
  </si>
  <si>
    <t>2021 Korrik</t>
  </si>
  <si>
    <t>2021 Juli</t>
  </si>
  <si>
    <t>2021 July</t>
  </si>
  <si>
    <t>2021 Gusht</t>
  </si>
  <si>
    <t>2021 Avgust</t>
  </si>
  <si>
    <t>2021 August</t>
  </si>
  <si>
    <t>2021 Shtator</t>
  </si>
  <si>
    <t>2021 Septembar</t>
  </si>
  <si>
    <t>2021 September</t>
  </si>
  <si>
    <t>2021 Tetor</t>
  </si>
  <si>
    <t>2021 Oktobar</t>
  </si>
  <si>
    <t>2021 October</t>
  </si>
  <si>
    <t xml:space="preserve">2021 Nëntor </t>
  </si>
  <si>
    <t xml:space="preserve">2021 Novembar </t>
  </si>
  <si>
    <t>2021 November</t>
  </si>
  <si>
    <t>2021 Dhjetor</t>
  </si>
  <si>
    <t>2021 Decembar</t>
  </si>
  <si>
    <t>2021 December</t>
  </si>
  <si>
    <t>Ukupno 2021</t>
  </si>
  <si>
    <t>2021 Total</t>
  </si>
  <si>
    <t>Gjithsej 2022</t>
  </si>
  <si>
    <t>2022 Janar</t>
  </si>
  <si>
    <t>2022 Januar</t>
  </si>
  <si>
    <t>2022 January</t>
  </si>
  <si>
    <t>2022 Shkurt</t>
  </si>
  <si>
    <t>2022 Februar</t>
  </si>
  <si>
    <t>2022 February</t>
  </si>
  <si>
    <t xml:space="preserve">2022 Mars </t>
  </si>
  <si>
    <t xml:space="preserve">2022 Mart </t>
  </si>
  <si>
    <t>2022 March</t>
  </si>
  <si>
    <t>2022 Prill</t>
  </si>
  <si>
    <t>2022 April</t>
  </si>
  <si>
    <t>2022 Maj</t>
  </si>
  <si>
    <t>2022 May</t>
  </si>
  <si>
    <t>2022 Qershor</t>
  </si>
  <si>
    <t>2022 Juni</t>
  </si>
  <si>
    <t>2022 June</t>
  </si>
  <si>
    <t>2022 Korrik</t>
  </si>
  <si>
    <t>2022 Juli</t>
  </si>
  <si>
    <t>2022 July</t>
  </si>
  <si>
    <t>2022 Gusht</t>
  </si>
  <si>
    <t>2022 Avgust</t>
  </si>
  <si>
    <t>2022 August</t>
  </si>
  <si>
    <t>2022 Shtator</t>
  </si>
  <si>
    <t>2022 Septembar</t>
  </si>
  <si>
    <t>2022 September</t>
  </si>
  <si>
    <t>2022 Tetor</t>
  </si>
  <si>
    <t>2022 Oktobar</t>
  </si>
  <si>
    <t>2022 October</t>
  </si>
  <si>
    <t xml:space="preserve">2022 Nëntor </t>
  </si>
  <si>
    <t xml:space="preserve">2022 Novembar </t>
  </si>
  <si>
    <t>2022 November</t>
  </si>
  <si>
    <t>2022 Dhjetor</t>
  </si>
  <si>
    <t>2022 Decembar</t>
  </si>
  <si>
    <t>2022 December</t>
  </si>
  <si>
    <t>Ukupno 2022</t>
  </si>
  <si>
    <t>2022 Total</t>
  </si>
  <si>
    <t>Gjithsej 2023</t>
  </si>
  <si>
    <t>2023 Janar</t>
  </si>
  <si>
    <t>2023 Januar</t>
  </si>
  <si>
    <t>2023 January</t>
  </si>
  <si>
    <t>2023 Shkurt</t>
  </si>
  <si>
    <t>2023 Februar</t>
  </si>
  <si>
    <t>2023 February</t>
  </si>
  <si>
    <t xml:space="preserve">2023 Mars </t>
  </si>
  <si>
    <t xml:space="preserve">2023 Mart </t>
  </si>
  <si>
    <t>2023 March</t>
  </si>
  <si>
    <t>2023 Prill</t>
  </si>
  <si>
    <t>2023 April</t>
  </si>
  <si>
    <t>2023 Maj</t>
  </si>
  <si>
    <t>2023 May</t>
  </si>
  <si>
    <t>2023 Qershor</t>
  </si>
  <si>
    <t>2023 Juni</t>
  </si>
  <si>
    <t>2023 June</t>
  </si>
  <si>
    <t>2023 Korrik</t>
  </si>
  <si>
    <t>2023 Juli</t>
  </si>
  <si>
    <t>2023 July</t>
  </si>
  <si>
    <t>2023 Gusht</t>
  </si>
  <si>
    <t>2023 Avgust</t>
  </si>
  <si>
    <t>2023 August</t>
  </si>
  <si>
    <t>2023 Shtator</t>
  </si>
  <si>
    <t>2023 Septembar</t>
  </si>
  <si>
    <t>2023 September</t>
  </si>
  <si>
    <t>2023 Tetor</t>
  </si>
  <si>
    <t>2023 Oktobar</t>
  </si>
  <si>
    <t>2023 October</t>
  </si>
  <si>
    <t xml:space="preserve">2023 Nëntor </t>
  </si>
  <si>
    <t xml:space="preserve">2023 Novembar </t>
  </si>
  <si>
    <t>2023 November</t>
  </si>
  <si>
    <t>2023 Dhjetor</t>
  </si>
  <si>
    <t>2023 Decembar</t>
  </si>
  <si>
    <t>2023 December</t>
  </si>
  <si>
    <t>Ukupno 2023</t>
  </si>
  <si>
    <t>2023 Total</t>
  </si>
  <si>
    <t>Gjithsej 2025</t>
  </si>
  <si>
    <t>2025 Janar</t>
  </si>
  <si>
    <t>2025 Januar</t>
  </si>
  <si>
    <t>2025 January</t>
  </si>
  <si>
    <t>2025 Shkurt</t>
  </si>
  <si>
    <t>2025 Februar</t>
  </si>
  <si>
    <t>2025 February</t>
  </si>
  <si>
    <t xml:space="preserve">2025 Mars </t>
  </si>
  <si>
    <t xml:space="preserve">2025 Mart </t>
  </si>
  <si>
    <t>2025 March</t>
  </si>
  <si>
    <t>2025 Prill</t>
  </si>
  <si>
    <t>2025 April</t>
  </si>
  <si>
    <t>2025 Maj</t>
  </si>
  <si>
    <t>2025 May</t>
  </si>
  <si>
    <t>2025 Qershor</t>
  </si>
  <si>
    <t>2025 Juni</t>
  </si>
  <si>
    <t>2025 June</t>
  </si>
  <si>
    <t>2025 Korrik</t>
  </si>
  <si>
    <t>2025 Juli</t>
  </si>
  <si>
    <t>2025 July</t>
  </si>
  <si>
    <t>2025 Gusht</t>
  </si>
  <si>
    <t>2025 Avgust</t>
  </si>
  <si>
    <t>2025 August</t>
  </si>
  <si>
    <t>2025 Shtator</t>
  </si>
  <si>
    <t>2025 Septembar</t>
  </si>
  <si>
    <t>2025 September</t>
  </si>
  <si>
    <t>2025 Tetor</t>
  </si>
  <si>
    <t>2025 Oktobar</t>
  </si>
  <si>
    <t>2025 October</t>
  </si>
  <si>
    <t xml:space="preserve">2025 Nëntor </t>
  </si>
  <si>
    <t xml:space="preserve">2025 Novembar </t>
  </si>
  <si>
    <t>2025 November</t>
  </si>
  <si>
    <t>2025 Dhjetor</t>
  </si>
  <si>
    <t>2025 Decembar</t>
  </si>
  <si>
    <t>2025 December</t>
  </si>
  <si>
    <t>Ukupno 2025</t>
  </si>
  <si>
    <t>2025 Total</t>
  </si>
  <si>
    <t>2019 Janar</t>
  </si>
  <si>
    <t>2019 Januar</t>
  </si>
  <si>
    <t>2019 January</t>
  </si>
  <si>
    <t>2019 Shkurt</t>
  </si>
  <si>
    <t>2019 Februar</t>
  </si>
  <si>
    <t>2019 February</t>
  </si>
  <si>
    <t xml:space="preserve">2019 Mars </t>
  </si>
  <si>
    <t xml:space="preserve">2019 Mart </t>
  </si>
  <si>
    <t>2019 March</t>
  </si>
  <si>
    <t>2019 Prill</t>
  </si>
  <si>
    <t>2019 April</t>
  </si>
  <si>
    <t>2019 Maj</t>
  </si>
  <si>
    <t>2019 May</t>
  </si>
  <si>
    <t>2019 Qershor</t>
  </si>
  <si>
    <t>2019 Juni</t>
  </si>
  <si>
    <t>2019 June</t>
  </si>
  <si>
    <t>2019 Korrik</t>
  </si>
  <si>
    <t>2019 Juli</t>
  </si>
  <si>
    <t>2019 July</t>
  </si>
  <si>
    <t>2019 Gusht</t>
  </si>
  <si>
    <t>2019 Avgust</t>
  </si>
  <si>
    <t>2019 August</t>
  </si>
  <si>
    <t>2019 Shtator</t>
  </si>
  <si>
    <t>2019 Septembar</t>
  </si>
  <si>
    <t>2019 September</t>
  </si>
  <si>
    <t>2019 Tetor</t>
  </si>
  <si>
    <t>2019 Oktobar</t>
  </si>
  <si>
    <t>2019 October</t>
  </si>
  <si>
    <t xml:space="preserve">2019 Nëntor </t>
  </si>
  <si>
    <t xml:space="preserve">2019 Novembar </t>
  </si>
  <si>
    <t>2019 November</t>
  </si>
  <si>
    <t>2019 Dhjetor</t>
  </si>
  <si>
    <t>2019 Decembar</t>
  </si>
  <si>
    <t>2019 December</t>
  </si>
  <si>
    <t>Gjithsej 2019</t>
  </si>
  <si>
    <t>Ukupno 2019</t>
  </si>
  <si>
    <t>2019 Total</t>
  </si>
  <si>
    <t>Arsimi</t>
  </si>
  <si>
    <t>Shëndetësia</t>
  </si>
  <si>
    <t>Taksa për Leje Ndërtimi</t>
  </si>
  <si>
    <t>Taksa për çertifikata dhe dokumente</t>
  </si>
  <si>
    <t>Taksa për automjete</t>
  </si>
  <si>
    <t>Taksa për shfrytëzim të hapësirave publike</t>
  </si>
  <si>
    <t>Participim në Shëndetësi</t>
  </si>
  <si>
    <t>Participim në Arsim</t>
  </si>
  <si>
    <t>Vlerat janë në Euro.</t>
  </si>
  <si>
    <t>Të hyra tjera</t>
  </si>
  <si>
    <t>Janar Shtator</t>
  </si>
  <si>
    <t>Janar Dhjetor</t>
  </si>
  <si>
    <t>Janar Qershor</t>
  </si>
  <si>
    <t>Janar Mars</t>
  </si>
  <si>
    <t>Janar-Janar</t>
  </si>
  <si>
    <t>Janar-Shkurt</t>
  </si>
  <si>
    <t>Janar-Mars</t>
  </si>
  <si>
    <t>Janar-Prill</t>
  </si>
  <si>
    <t>Janar-Maj</t>
  </si>
  <si>
    <t>Janar-Qershor</t>
  </si>
  <si>
    <t>Janar-Korrik</t>
  </si>
  <si>
    <t>Janar-Gusht</t>
  </si>
  <si>
    <t>Janar-Shtator</t>
  </si>
  <si>
    <t>Janar-Tetor</t>
  </si>
  <si>
    <t>Janar-Nëntor</t>
  </si>
  <si>
    <t>Janar-Dhjetor</t>
  </si>
  <si>
    <t>Janar</t>
  </si>
  <si>
    <t>Shkurt</t>
  </si>
  <si>
    <t>Mars</t>
  </si>
  <si>
    <t>Prill</t>
  </si>
  <si>
    <t>Maj</t>
  </si>
  <si>
    <t>Qershor</t>
  </si>
  <si>
    <t>Korrik</t>
  </si>
  <si>
    <t>Gusht</t>
  </si>
  <si>
    <t>Shtator</t>
  </si>
  <si>
    <t>Tetor</t>
  </si>
  <si>
    <t>Nëntor</t>
  </si>
  <si>
    <t>Dhjetor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</si>
</sst>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 tint="-0.49998474074526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</borders>
  <cellStyleXfs count="20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4" applyNumberFormat="0" applyAlignment="0" applyProtection="0"/>
    <xf numFmtId="0" fontId="11" fillId="7" borderId="5" applyNumberFormat="0" applyAlignment="0" applyProtection="0"/>
    <xf numFmtId="0" fontId="12" fillId="7" borderId="4" applyNumberFormat="0" applyAlignment="0" applyProtection="0"/>
    <xf numFmtId="0" fontId="13" fillId="0" borderId="6" applyNumberFormat="0" applyFill="0" applyAlignment="0" applyProtection="0"/>
    <xf numFmtId="0" fontId="14" fillId="8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33" borderId="0" applyNumberFormat="0" applyBorder="0" applyAlignment="0" applyProtection="0"/>
    <xf numFmtId="0" fontId="19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0" fontId="1" fillId="9" borderId="8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7" fillId="0" borderId="33" applyBorder="0"/>
  </cellStyleXfs>
  <cellXfs count="15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Alignment="1">
      <alignment horizontal="center"/>
    </xf>
    <xf numFmtId="0" fontId="0" fillId="0" borderId="10" xfId="0" applyFont="1" applyBorder="1"/>
    <xf numFmtId="0" fontId="17" fillId="34" borderId="10" xfId="0" applyFont="1" applyFill="1" applyBorder="1"/>
    <xf numFmtId="0" fontId="0" fillId="0" borderId="23" xfId="0" applyFont="1" applyBorder="1"/>
    <xf numFmtId="0" fontId="0" fillId="0" borderId="11" xfId="0" applyFont="1" applyBorder="1"/>
    <xf numFmtId="0" fontId="17" fillId="34" borderId="30" xfId="0" applyFont="1" applyFill="1" applyBorder="1"/>
    <xf numFmtId="0" fontId="22" fillId="2" borderId="0" xfId="0" applyFont="1" applyFill="1" applyAlignment="1">
      <alignment vertical="center"/>
    </xf>
    <xf numFmtId="0" fontId="0" fillId="37" borderId="0" xfId="0" applyFill="1"/>
    <xf numFmtId="0" fontId="0" fillId="0" borderId="0" xfId="0" applyFont="1" applyBorder="1"/>
    <xf numFmtId="0" fontId="17" fillId="34" borderId="0" xfId="0" applyFont="1" applyFill="1" applyBorder="1"/>
    <xf numFmtId="0" fontId="22" fillId="36" borderId="0" xfId="0" applyFont="1" applyFill="1" applyBorder="1" applyAlignment="1">
      <alignment horizontal="left" vertical="top"/>
    </xf>
    <xf numFmtId="0" fontId="20" fillId="36" borderId="0" xfId="0" applyFont="1" applyFill="1" applyBorder="1" applyAlignment="1">
      <alignment horizontal="left" vertical="top"/>
    </xf>
    <xf numFmtId="0" fontId="22" fillId="35" borderId="0" xfId="0" applyFont="1" applyFill="1" applyBorder="1" applyAlignment="1">
      <alignment horizontal="left" vertical="top"/>
    </xf>
    <xf numFmtId="0" fontId="20" fillId="35" borderId="0" xfId="0" applyFont="1" applyFill="1" applyBorder="1" applyAlignment="1">
      <alignment horizontal="left" vertical="top"/>
    </xf>
    <xf numFmtId="0" fontId="22" fillId="37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36" borderId="0" xfId="0" applyFont="1" applyFill="1" applyAlignment="1">
      <alignment horizontal="left" vertical="top"/>
    </xf>
    <xf numFmtId="0" fontId="0" fillId="36" borderId="0" xfId="0" applyFill="1" applyAlignment="1">
      <alignment horizontal="left" vertical="top"/>
    </xf>
    <xf numFmtId="0" fontId="0" fillId="36" borderId="0" xfId="0" applyFont="1" applyFill="1" applyBorder="1" applyAlignment="1">
      <alignment horizontal="left" vertical="top"/>
    </xf>
    <xf numFmtId="0" fontId="17" fillId="36" borderId="13" xfId="0" applyFont="1" applyFill="1" applyBorder="1" applyAlignment="1">
      <alignment horizontal="left" vertical="top" wrapText="1"/>
    </xf>
    <xf numFmtId="0" fontId="17" fillId="36" borderId="13" xfId="0" applyFont="1" applyFill="1" applyBorder="1" applyAlignment="1">
      <alignment horizontal="left" vertical="top"/>
    </xf>
    <xf numFmtId="0" fontId="22" fillId="36" borderId="0" xfId="0" applyFont="1" applyFill="1" applyAlignment="1">
      <alignment horizontal="left" vertical="top"/>
    </xf>
    <xf numFmtId="0" fontId="0" fillId="35" borderId="0" xfId="0" applyFont="1" applyFill="1" applyAlignment="1">
      <alignment horizontal="left" vertical="top"/>
    </xf>
    <xf numFmtId="0" fontId="0" fillId="35" borderId="0" xfId="0" applyFill="1" applyAlignment="1">
      <alignment horizontal="left" vertical="top"/>
    </xf>
    <xf numFmtId="0" fontId="0" fillId="35" borderId="18" xfId="0" applyFont="1" applyFill="1" applyBorder="1" applyAlignment="1">
      <alignment horizontal="left" vertical="top"/>
    </xf>
    <xf numFmtId="0" fontId="0" fillId="35" borderId="0" xfId="0" applyFont="1" applyFill="1" applyBorder="1" applyAlignment="1">
      <alignment horizontal="left" vertical="top"/>
    </xf>
    <xf numFmtId="0" fontId="24" fillId="35" borderId="0" xfId="0" applyFont="1" applyFill="1" applyBorder="1" applyAlignment="1">
      <alignment horizontal="left" vertical="top"/>
    </xf>
    <xf numFmtId="164" fontId="17" fillId="35" borderId="15" xfId="1" applyNumberFormat="1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 wrapText="1"/>
    </xf>
    <xf numFmtId="0" fontId="17" fillId="35" borderId="14" xfId="0" applyFont="1" applyFill="1" applyBorder="1" applyAlignment="1">
      <alignment horizontal="left" vertical="top"/>
    </xf>
    <xf numFmtId="0" fontId="17" fillId="35" borderId="20" xfId="0" applyFont="1" applyFill="1" applyBorder="1" applyAlignment="1">
      <alignment horizontal="left" vertical="top" wrapText="1"/>
    </xf>
    <xf numFmtId="0" fontId="17" fillId="35" borderId="26" xfId="0" applyFont="1" applyFill="1" applyBorder="1" applyAlignment="1">
      <alignment horizontal="left" vertical="top" wrapText="1"/>
    </xf>
    <xf numFmtId="0" fontId="17" fillId="35" borderId="27" xfId="0" applyFont="1" applyFill="1" applyBorder="1" applyAlignment="1">
      <alignment horizontal="left" vertical="top" wrapText="1"/>
    </xf>
    <xf numFmtId="0" fontId="17" fillId="35" borderId="14" xfId="0" applyFont="1" applyFill="1" applyBorder="1" applyAlignment="1">
      <alignment horizontal="left" vertical="top" wrapText="1"/>
    </xf>
    <xf numFmtId="0" fontId="17" fillId="35" borderId="13" xfId="0" applyFont="1" applyFill="1" applyBorder="1" applyAlignment="1">
      <alignment horizontal="left" vertical="top"/>
    </xf>
    <xf numFmtId="0" fontId="22" fillId="35" borderId="0" xfId="0" applyFont="1" applyFill="1" applyAlignment="1">
      <alignment horizontal="left" vertical="top"/>
    </xf>
    <xf numFmtId="0" fontId="17" fillId="35" borderId="20" xfId="0" applyFont="1" applyFill="1" applyBorder="1" applyAlignment="1">
      <alignment horizontal="left" vertical="top"/>
    </xf>
    <xf numFmtId="0" fontId="23" fillId="35" borderId="20" xfId="0" applyFont="1" applyFill="1" applyBorder="1" applyAlignment="1">
      <alignment horizontal="left" vertical="top" wrapText="1"/>
    </xf>
    <xf numFmtId="0" fontId="0" fillId="37" borderId="0" xfId="0" applyFont="1" applyFill="1" applyAlignment="1">
      <alignment horizontal="left" vertical="top"/>
    </xf>
    <xf numFmtId="0" fontId="0" fillId="37" borderId="0" xfId="0" applyFill="1" applyAlignment="1">
      <alignment horizontal="left" vertical="top"/>
    </xf>
    <xf numFmtId="0" fontId="17" fillId="37" borderId="15" xfId="0" applyFont="1" applyFill="1" applyBorder="1" applyAlignment="1">
      <alignment horizontal="left" vertical="top" wrapText="1"/>
    </xf>
    <xf numFmtId="0" fontId="17" fillId="37" borderId="0" xfId="0" applyFont="1" applyFill="1" applyBorder="1" applyAlignment="1">
      <alignment horizontal="left" vertical="top" wrapText="1"/>
    </xf>
    <xf numFmtId="0" fontId="17" fillId="37" borderId="17" xfId="0" applyFont="1" applyFill="1" applyBorder="1" applyAlignment="1">
      <alignment horizontal="left" vertical="top" wrapText="1"/>
    </xf>
    <xf numFmtId="0" fontId="17" fillId="37" borderId="21" xfId="0" applyFont="1" applyFill="1" applyBorder="1" applyAlignment="1">
      <alignment horizontal="left" vertical="top" wrapText="1"/>
    </xf>
    <xf numFmtId="0" fontId="17" fillId="37" borderId="22" xfId="0" applyFont="1" applyFill="1" applyBorder="1" applyAlignment="1">
      <alignment horizontal="left" vertical="top" wrapText="1"/>
    </xf>
    <xf numFmtId="0" fontId="17" fillId="37" borderId="13" xfId="0" applyFont="1" applyFill="1" applyBorder="1" applyAlignment="1">
      <alignment horizontal="left" vertical="top" wrapText="1"/>
    </xf>
    <xf numFmtId="164" fontId="17" fillId="37" borderId="16" xfId="1" applyNumberFormat="1" applyFont="1" applyFill="1" applyBorder="1" applyAlignment="1">
      <alignment horizontal="left" vertical="top" wrapText="1"/>
    </xf>
    <xf numFmtId="0" fontId="17" fillId="37" borderId="20" xfId="0" applyFont="1" applyFill="1" applyBorder="1" applyAlignment="1">
      <alignment horizontal="left" vertical="top" wrapText="1"/>
    </xf>
    <xf numFmtId="0" fontId="17" fillId="37" borderId="19" xfId="0" applyFont="1" applyFill="1" applyBorder="1" applyAlignment="1">
      <alignment horizontal="left" vertical="top" wrapText="1"/>
    </xf>
    <xf numFmtId="0" fontId="17" fillId="37" borderId="14" xfId="0" applyFont="1" applyFill="1" applyBorder="1" applyAlignment="1">
      <alignment horizontal="left" vertical="top" wrapText="1"/>
    </xf>
    <xf numFmtId="0" fontId="17" fillId="37" borderId="25" xfId="0" applyFont="1" applyFill="1" applyBorder="1" applyAlignment="1">
      <alignment horizontal="left" vertical="top" wrapText="1"/>
    </xf>
    <xf numFmtId="0" fontId="22" fillId="37" borderId="0" xfId="0" applyFont="1" applyFill="1" applyAlignment="1">
      <alignment horizontal="left" vertical="top"/>
    </xf>
    <xf numFmtId="0" fontId="0" fillId="37" borderId="18" xfId="0" applyFont="1" applyFill="1" applyBorder="1" applyAlignment="1">
      <alignment horizontal="left" vertical="top"/>
    </xf>
    <xf numFmtId="0" fontId="0" fillId="37" borderId="0" xfId="0" applyFont="1" applyFill="1" applyBorder="1" applyAlignment="1">
      <alignment horizontal="left" vertical="top"/>
    </xf>
    <xf numFmtId="0" fontId="17" fillId="37" borderId="13" xfId="0" applyFont="1" applyFill="1" applyBorder="1" applyAlignment="1">
      <alignment horizontal="left" vertical="top"/>
    </xf>
    <xf numFmtId="164" fontId="17" fillId="37" borderId="13" xfId="1" applyNumberFormat="1" applyFont="1" applyFill="1" applyBorder="1" applyAlignment="1">
      <alignment horizontal="left" vertical="top" wrapText="1"/>
    </xf>
    <xf numFmtId="0" fontId="23" fillId="37" borderId="13" xfId="0" applyFont="1" applyFill="1" applyBorder="1" applyAlignment="1">
      <alignment horizontal="left" vertical="top" wrapText="1"/>
    </xf>
    <xf numFmtId="164" fontId="17" fillId="35" borderId="13" xfId="1" applyNumberFormat="1" applyFont="1" applyFill="1" applyBorder="1" applyAlignment="1">
      <alignment horizontal="left" vertical="top" wrapText="1"/>
    </xf>
    <xf numFmtId="164" fontId="17" fillId="36" borderId="13" xfId="1" applyNumberFormat="1" applyFont="1" applyFill="1" applyBorder="1" applyAlignment="1">
      <alignment horizontal="left" vertical="top" wrapText="1"/>
    </xf>
    <xf numFmtId="0" fontId="23" fillId="36" borderId="13" xfId="0" applyFont="1" applyFill="1" applyBorder="1" applyAlignment="1">
      <alignment horizontal="left" vertical="top" wrapText="1"/>
    </xf>
    <xf numFmtId="164" fontId="17" fillId="37" borderId="0" xfId="1" applyNumberFormat="1" applyFont="1" applyFill="1" applyBorder="1" applyAlignment="1">
      <alignment horizontal="left" vertical="top" wrapText="1"/>
    </xf>
    <xf numFmtId="0" fontId="22" fillId="2" borderId="0" xfId="0" applyFont="1" applyFill="1" applyBorder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Font="1" applyAlignment="1" applyProtection="1">
      <protection hidden="1"/>
    </xf>
    <xf numFmtId="0" fontId="17" fillId="2" borderId="24" xfId="0" applyFont="1" applyFill="1" applyBorder="1" applyAlignment="1" applyProtection="1">
      <alignment horizontal="center" wrapText="1"/>
      <protection hidden="1"/>
    </xf>
    <xf numFmtId="0" fontId="0" fillId="0" borderId="0" xfId="0" applyFont="1" applyAlignment="1" applyProtection="1">
      <alignment wrapText="1"/>
      <protection hidden="1"/>
    </xf>
    <xf numFmtId="43" fontId="0" fillId="0" borderId="0" xfId="1" applyFont="1" applyProtection="1">
      <protection hidden="1"/>
    </xf>
    <xf numFmtId="43" fontId="0" fillId="2" borderId="0" xfId="1" applyFont="1" applyFill="1"/>
    <xf numFmtId="0" fontId="0" fillId="2" borderId="0" xfId="0" applyFont="1" applyFill="1" applyBorder="1" applyAlignment="1">
      <alignment vertical="center"/>
    </xf>
    <xf numFmtId="0" fontId="0" fillId="2" borderId="0" xfId="0" applyFont="1" applyFill="1" applyBorder="1" applyAlignment="1"/>
    <xf numFmtId="0" fontId="17" fillId="2" borderId="13" xfId="0" applyFont="1" applyFill="1" applyBorder="1" applyAlignment="1">
      <alignment horizontal="center" vertical="center"/>
    </xf>
    <xf numFmtId="0" fontId="25" fillId="2" borderId="18" xfId="0" applyFont="1" applyFill="1" applyBorder="1" applyAlignment="1" applyProtection="1">
      <alignment horizontal="left" vertical="center"/>
      <protection hidden="1"/>
    </xf>
    <xf numFmtId="0" fontId="22" fillId="2" borderId="0" xfId="0" applyFont="1" applyFill="1" applyBorder="1" applyAlignment="1" applyProtection="1">
      <alignment horizontal="left" vertical="center" wrapText="1"/>
      <protection hidden="1"/>
    </xf>
    <xf numFmtId="0" fontId="25" fillId="2" borderId="18" xfId="0" applyFont="1" applyFill="1" applyBorder="1" applyAlignment="1" applyProtection="1">
      <alignment horizontal="left" vertical="center" wrapText="1"/>
      <protection hidden="1"/>
    </xf>
    <xf numFmtId="0" fontId="17" fillId="2" borderId="15" xfId="0" applyFont="1" applyFill="1" applyBorder="1" applyAlignment="1" applyProtection="1">
      <alignment horizontal="center" wrapText="1"/>
      <protection hidden="1"/>
    </xf>
    <xf numFmtId="0" fontId="0" fillId="0" borderId="34" xfId="0" applyFont="1" applyBorder="1" applyAlignment="1" applyProtection="1">
      <alignment horizontal="center" vertical="center" wrapText="1"/>
      <protection hidden="1"/>
    </xf>
    <xf numFmtId="0" fontId="21" fillId="0" borderId="34" xfId="0" applyFont="1" applyBorder="1" applyAlignment="1" applyProtection="1">
      <alignment horizontal="center" vertical="center" wrapText="1"/>
      <protection hidden="1"/>
    </xf>
    <xf numFmtId="0" fontId="21" fillId="0" borderId="32" xfId="0" applyFont="1" applyBorder="1" applyAlignment="1" applyProtection="1">
      <alignment horizontal="center" vertical="center" wrapText="1"/>
      <protection hidden="1"/>
    </xf>
    <xf numFmtId="0" fontId="21" fillId="0" borderId="35" xfId="0" applyFont="1" applyBorder="1" applyAlignment="1" applyProtection="1">
      <alignment horizontal="center" vertical="center" wrapText="1"/>
      <protection hidden="1"/>
    </xf>
    <xf numFmtId="43" fontId="0" fillId="2" borderId="0" xfId="1" applyFont="1" applyFill="1" applyProtection="1">
      <protection hidden="1"/>
    </xf>
    <xf numFmtId="43" fontId="0" fillId="2" borderId="0" xfId="1" applyFont="1" applyFill="1" applyAlignment="1" applyProtection="1">
      <alignment horizontal="center"/>
      <protection hidden="1"/>
    </xf>
    <xf numFmtId="43" fontId="0" fillId="2" borderId="18" xfId="1" applyFont="1" applyFill="1" applyBorder="1" applyProtection="1">
      <protection hidden="1"/>
    </xf>
    <xf numFmtId="43" fontId="0" fillId="2" borderId="0" xfId="1" applyFont="1" applyFill="1" applyBorder="1" applyProtection="1">
      <protection hidden="1"/>
    </xf>
    <xf numFmtId="43" fontId="20" fillId="2" borderId="0" xfId="1" applyFont="1" applyFill="1" applyBorder="1" applyAlignment="1" applyProtection="1">
      <alignment horizontal="left" vertical="center"/>
      <protection hidden="1"/>
    </xf>
    <xf numFmtId="43" fontId="17" fillId="2" borderId="15" xfId="1" applyFont="1" applyFill="1" applyBorder="1" applyAlignment="1" applyProtection="1">
      <alignment horizontal="center" wrapText="1"/>
      <protection hidden="1"/>
    </xf>
    <xf numFmtId="43" fontId="17" fillId="2" borderId="15" xfId="1" applyFont="1" applyFill="1" applyBorder="1" applyAlignment="1" applyProtection="1">
      <alignment horizontal="center"/>
      <protection hidden="1"/>
    </xf>
    <xf numFmtId="43" fontId="17" fillId="2" borderId="20" xfId="1" applyFont="1" applyFill="1" applyBorder="1" applyAlignment="1" applyProtection="1">
      <alignment horizontal="center" wrapText="1"/>
      <protection hidden="1"/>
    </xf>
    <xf numFmtId="43" fontId="17" fillId="2" borderId="21" xfId="1" applyFont="1" applyFill="1" applyBorder="1" applyAlignment="1" applyProtection="1">
      <alignment horizontal="center"/>
      <protection hidden="1"/>
    </xf>
    <xf numFmtId="43" fontId="17" fillId="2" borderId="22" xfId="1" applyFont="1" applyFill="1" applyBorder="1" applyAlignment="1" applyProtection="1">
      <alignment horizontal="center"/>
      <protection hidden="1"/>
    </xf>
    <xf numFmtId="43" fontId="17" fillId="2" borderId="17" xfId="1" applyFont="1" applyFill="1" applyBorder="1" applyAlignment="1" applyProtection="1">
      <alignment horizontal="center" wrapText="1"/>
      <protection hidden="1"/>
    </xf>
    <xf numFmtId="43" fontId="17" fillId="2" borderId="14" xfId="1" applyFont="1" applyFill="1" applyBorder="1" applyAlignment="1" applyProtection="1">
      <alignment horizontal="center" wrapText="1"/>
      <protection hidden="1"/>
    </xf>
    <xf numFmtId="43" fontId="17" fillId="2" borderId="24" xfId="1" applyFont="1" applyFill="1" applyBorder="1" applyAlignment="1" applyProtection="1">
      <alignment horizontal="center" wrapText="1"/>
      <protection hidden="1"/>
    </xf>
    <xf numFmtId="43" fontId="0" fillId="0" borderId="10" xfId="1" applyFont="1" applyBorder="1" applyProtection="1">
      <protection hidden="1"/>
    </xf>
    <xf numFmtId="43" fontId="0" fillId="0" borderId="10" xfId="1" applyFont="1" applyBorder="1" applyAlignment="1" applyProtection="1">
      <alignment horizontal="center"/>
      <protection hidden="1"/>
    </xf>
    <xf numFmtId="43" fontId="17" fillId="34" borderId="10" xfId="1" applyFont="1" applyFill="1" applyBorder="1" applyProtection="1">
      <protection hidden="1"/>
    </xf>
    <xf numFmtId="43" fontId="17" fillId="34" borderId="10" xfId="1" applyFont="1" applyFill="1" applyBorder="1" applyAlignment="1" applyProtection="1">
      <alignment horizontal="center"/>
      <protection hidden="1"/>
    </xf>
    <xf numFmtId="43" fontId="0" fillId="0" borderId="10" xfId="1" applyFont="1" applyFill="1" applyBorder="1" applyAlignment="1" applyProtection="1">
      <alignment horizontal="center"/>
      <protection hidden="1"/>
    </xf>
    <xf numFmtId="43" fontId="0" fillId="0" borderId="12" xfId="1" applyFont="1" applyBorder="1" applyAlignment="1" applyProtection="1">
      <alignment horizontal="center"/>
      <protection hidden="1"/>
    </xf>
    <xf numFmtId="43" fontId="0" fillId="0" borderId="32" xfId="1" applyFont="1" applyBorder="1" applyAlignment="1" applyProtection="1">
      <alignment horizontal="center"/>
      <protection hidden="1"/>
    </xf>
    <xf numFmtId="43" fontId="0" fillId="0" borderId="12" xfId="1" applyFont="1" applyFill="1" applyBorder="1" applyAlignment="1" applyProtection="1">
      <alignment horizontal="center"/>
      <protection hidden="1"/>
    </xf>
    <xf numFmtId="43" fontId="1" fillId="0" borderId="32" xfId="1" applyFont="1" applyFill="1" applyBorder="1" applyAlignment="1" applyProtection="1">
      <alignment horizontal="center"/>
      <protection hidden="1"/>
    </xf>
    <xf numFmtId="43" fontId="21" fillId="0" borderId="12" xfId="1" applyFont="1" applyFill="1" applyBorder="1" applyAlignment="1" applyProtection="1">
      <alignment horizontal="center"/>
      <protection hidden="1"/>
    </xf>
    <xf numFmtId="43" fontId="17" fillId="34" borderId="30" xfId="1" applyFont="1" applyFill="1" applyBorder="1" applyProtection="1">
      <protection hidden="1"/>
    </xf>
    <xf numFmtId="43" fontId="17" fillId="34" borderId="30" xfId="1" applyFont="1" applyFill="1" applyBorder="1" applyAlignment="1" applyProtection="1">
      <alignment horizontal="center"/>
      <protection hidden="1"/>
    </xf>
    <xf numFmtId="43" fontId="21" fillId="0" borderId="10" xfId="1" applyFont="1" applyBorder="1" applyProtection="1">
      <protection hidden="1"/>
    </xf>
    <xf numFmtId="43" fontId="0" fillId="0" borderId="10" xfId="1" applyFont="1" applyFill="1" applyBorder="1" applyProtection="1">
      <protection hidden="1"/>
    </xf>
    <xf numFmtId="43" fontId="21" fillId="0" borderId="10" xfId="1" applyFont="1" applyFill="1" applyBorder="1" applyProtection="1">
      <protection hidden="1"/>
    </xf>
    <xf numFmtId="43" fontId="0" fillId="2" borderId="10" xfId="1" applyFont="1" applyFill="1" applyBorder="1" applyProtection="1">
      <protection hidden="1"/>
    </xf>
    <xf numFmtId="43" fontId="0" fillId="0" borderId="0" xfId="1" applyFont="1" applyAlignment="1" applyProtection="1">
      <alignment horizontal="center"/>
      <protection hidden="1"/>
    </xf>
    <xf numFmtId="43" fontId="17" fillId="2" borderId="21" xfId="1" applyFont="1" applyFill="1" applyBorder="1" applyAlignment="1" applyProtection="1">
      <protection hidden="1"/>
    </xf>
    <xf numFmtId="43" fontId="17" fillId="2" borderId="22" xfId="1" applyFont="1" applyFill="1" applyBorder="1" applyAlignment="1" applyProtection="1">
      <protection hidden="1"/>
    </xf>
    <xf numFmtId="43" fontId="17" fillId="2" borderId="14" xfId="1" applyFont="1" applyFill="1" applyBorder="1" applyAlignment="1" applyProtection="1">
      <alignment horizontal="center"/>
      <protection hidden="1"/>
    </xf>
    <xf numFmtId="43" fontId="17" fillId="2" borderId="16" xfId="1" applyFont="1" applyFill="1" applyBorder="1" applyAlignment="1" applyProtection="1">
      <alignment horizontal="center" wrapText="1"/>
      <protection hidden="1"/>
    </xf>
    <xf numFmtId="43" fontId="28" fillId="2" borderId="24" xfId="1" applyFont="1" applyFill="1" applyBorder="1" applyAlignment="1" applyProtection="1">
      <alignment horizontal="center" wrapText="1"/>
      <protection hidden="1"/>
    </xf>
    <xf numFmtId="43" fontId="0" fillId="0" borderId="11" xfId="1" applyFont="1" applyBorder="1" applyProtection="1">
      <protection hidden="1"/>
    </xf>
    <xf numFmtId="43" fontId="0" fillId="0" borderId="12" xfId="1" applyFont="1" applyBorder="1" applyProtection="1">
      <protection hidden="1"/>
    </xf>
    <xf numFmtId="43" fontId="0" fillId="0" borderId="12" xfId="1" applyFont="1" applyFill="1" applyBorder="1" applyProtection="1">
      <protection hidden="1"/>
    </xf>
    <xf numFmtId="43" fontId="1" fillId="0" borderId="12" xfId="1" applyFont="1" applyFill="1" applyBorder="1" applyProtection="1">
      <protection hidden="1"/>
    </xf>
    <xf numFmtId="43" fontId="0" fillId="2" borderId="0" xfId="1" applyFont="1" applyFill="1" applyAlignment="1">
      <alignment horizontal="center"/>
    </xf>
    <xf numFmtId="43" fontId="0" fillId="2" borderId="0" xfId="1" applyFont="1" applyFill="1" applyBorder="1"/>
    <xf numFmtId="43" fontId="0" fillId="2" borderId="0" xfId="1" applyFont="1" applyFill="1" applyBorder="1" applyAlignment="1">
      <alignment horizontal="center"/>
    </xf>
    <xf numFmtId="43" fontId="17" fillId="2" borderId="13" xfId="1" applyFont="1" applyFill="1" applyBorder="1" applyAlignment="1">
      <alignment horizontal="center" vertical="center" wrapText="1"/>
    </xf>
    <xf numFmtId="43" fontId="17" fillId="0" borderId="13" xfId="1" applyFont="1" applyFill="1" applyBorder="1" applyAlignment="1">
      <alignment horizontal="center" vertical="center" wrapText="1"/>
    </xf>
    <xf numFmtId="43" fontId="23" fillId="0" borderId="13" xfId="1" applyFont="1" applyFill="1" applyBorder="1" applyAlignment="1">
      <alignment horizontal="center" vertical="center" wrapText="1"/>
    </xf>
    <xf numFmtId="43" fontId="0" fillId="0" borderId="11" xfId="1" applyFont="1" applyBorder="1"/>
    <xf numFmtId="43" fontId="0" fillId="0" borderId="11" xfId="1" applyFont="1" applyBorder="1" applyAlignment="1">
      <alignment horizontal="center"/>
    </xf>
    <xf numFmtId="43" fontId="0" fillId="0" borderId="10" xfId="1" applyFont="1" applyBorder="1"/>
    <xf numFmtId="43" fontId="0" fillId="0" borderId="10" xfId="1" applyFont="1" applyBorder="1" applyAlignment="1">
      <alignment horizontal="center"/>
    </xf>
    <xf numFmtId="43" fontId="17" fillId="34" borderId="10" xfId="1" applyFont="1" applyFill="1" applyBorder="1"/>
    <xf numFmtId="43" fontId="17" fillId="34" borderId="10" xfId="1" applyFont="1" applyFill="1" applyBorder="1" applyAlignment="1">
      <alignment horizontal="center"/>
    </xf>
    <xf numFmtId="43" fontId="0" fillId="0" borderId="10" xfId="1" applyFont="1" applyFill="1" applyBorder="1"/>
    <xf numFmtId="43" fontId="0" fillId="0" borderId="10" xfId="1" applyFont="1" applyFill="1" applyBorder="1" applyAlignment="1">
      <alignment horizontal="center"/>
    </xf>
    <xf numFmtId="43" fontId="0" fillId="0" borderId="0" xfId="1" applyFont="1"/>
    <xf numFmtId="43" fontId="0" fillId="0" borderId="0" xfId="1" applyFont="1" applyAlignment="1">
      <alignment horizontal="center"/>
    </xf>
    <xf numFmtId="0" fontId="21" fillId="0" borderId="28" xfId="0" applyFont="1" applyBorder="1" applyAlignment="1" applyProtection="1">
      <alignment horizontal="center" vertical="center"/>
      <protection hidden="1"/>
    </xf>
    <xf numFmtId="0" fontId="21" fillId="0" borderId="31" xfId="0" applyFont="1" applyBorder="1" applyAlignment="1" applyProtection="1">
      <alignment horizontal="center" vertical="center"/>
      <protection hidden="1"/>
    </xf>
    <xf numFmtId="0" fontId="21" fillId="0" borderId="29" xfId="0" applyFont="1" applyBorder="1" applyAlignment="1" applyProtection="1">
      <alignment horizontal="center" vertical="center"/>
      <protection hidden="1"/>
    </xf>
    <xf numFmtId="0" fontId="0" fillId="0" borderId="28" xfId="0" applyFont="1" applyBorder="1" applyAlignment="1" applyProtection="1">
      <alignment horizontal="center" vertical="center"/>
      <protection hidden="1"/>
    </xf>
    <xf numFmtId="43" fontId="26" fillId="0" borderId="0" xfId="1" applyFont="1" applyAlignment="1" applyProtection="1">
      <alignment horizontal="center" vertical="center" wrapText="1"/>
      <protection hidden="1"/>
    </xf>
    <xf numFmtId="43" fontId="26" fillId="0" borderId="18" xfId="1" applyFont="1" applyBorder="1" applyAlignment="1" applyProtection="1">
      <alignment horizontal="center" vertical="center" wrapText="1"/>
      <protection hidden="1"/>
    </xf>
    <xf numFmtId="0" fontId="17" fillId="2" borderId="15" xfId="0" applyFont="1" applyFill="1" applyBorder="1" applyAlignment="1" applyProtection="1">
      <alignment horizontal="center"/>
      <protection hidden="1"/>
    </xf>
    <xf numFmtId="0" fontId="17" fillId="2" borderId="24" xfId="0" applyFont="1" applyFill="1" applyBorder="1" applyAlignment="1" applyProtection="1">
      <alignment horizontal="center"/>
      <protection hidden="1"/>
    </xf>
    <xf numFmtId="0" fontId="21" fillId="0" borderId="10" xfId="0" applyFont="1" applyBorder="1" applyAlignment="1">
      <alignment horizontal="center" vertical="center"/>
    </xf>
    <xf numFmtId="43" fontId="26" fillId="0" borderId="0" xfId="1" applyFont="1" applyBorder="1" applyAlignment="1" applyProtection="1">
      <alignment horizontal="center" vertical="center" wrapText="1"/>
      <protection hidden="1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</cellXfs>
  <cellStyles count="206">
    <cellStyle name="20% - Accent1" xfId="23" builtinId="30" customBuiltin="1"/>
    <cellStyle name="20% - Accent1 2" xfId="47"/>
    <cellStyle name="20% - Accent1 2 2" xfId="48"/>
    <cellStyle name="20% - Accent1 2 3" xfId="49"/>
    <cellStyle name="20% - Accent1 2 4" xfId="50"/>
    <cellStyle name="20% - Accent1 2 5" xfId="51"/>
    <cellStyle name="20% - Accent1 2 6" xfId="52"/>
    <cellStyle name="20% - Accent2" xfId="27" builtinId="34" customBuiltin="1"/>
    <cellStyle name="20% - Accent2 2" xfId="53"/>
    <cellStyle name="20% - Accent2 2 2" xfId="54"/>
    <cellStyle name="20% - Accent2 2 3" xfId="55"/>
    <cellStyle name="20% - Accent2 2 4" xfId="56"/>
    <cellStyle name="20% - Accent2 2 5" xfId="57"/>
    <cellStyle name="20% - Accent2 2 6" xfId="58"/>
    <cellStyle name="20% - Accent3" xfId="31" builtinId="38" customBuiltin="1"/>
    <cellStyle name="20% - Accent3 2" xfId="59"/>
    <cellStyle name="20% - Accent3 2 2" xfId="60"/>
    <cellStyle name="20% - Accent3 2 3" xfId="61"/>
    <cellStyle name="20% - Accent3 2 4" xfId="62"/>
    <cellStyle name="20% - Accent3 2 5" xfId="63"/>
    <cellStyle name="20% - Accent3 2 6" xfId="64"/>
    <cellStyle name="20% - Accent4" xfId="35" builtinId="42" customBuiltin="1"/>
    <cellStyle name="20% - Accent4 2" xfId="65"/>
    <cellStyle name="20% - Accent4 2 2" xfId="66"/>
    <cellStyle name="20% - Accent4 2 3" xfId="67"/>
    <cellStyle name="20% - Accent4 2 4" xfId="68"/>
    <cellStyle name="20% - Accent4 2 5" xfId="69"/>
    <cellStyle name="20% - Accent4 2 6" xfId="70"/>
    <cellStyle name="20% - Accent5" xfId="39" builtinId="46" customBuiltin="1"/>
    <cellStyle name="20% - Accent5 2" xfId="71"/>
    <cellStyle name="20% - Accent5 2 2" xfId="72"/>
    <cellStyle name="20% - Accent5 2 3" xfId="73"/>
    <cellStyle name="20% - Accent5 2 4" xfId="74"/>
    <cellStyle name="20% - Accent5 2 5" xfId="75"/>
    <cellStyle name="20% - Accent5 2 6" xfId="76"/>
    <cellStyle name="20% - Accent6" xfId="43" builtinId="50" customBuiltin="1"/>
    <cellStyle name="20% - Accent6 2" xfId="77"/>
    <cellStyle name="20% - Accent6 2 2" xfId="78"/>
    <cellStyle name="20% - Accent6 2 3" xfId="79"/>
    <cellStyle name="20% - Accent6 2 4" xfId="80"/>
    <cellStyle name="20% - Accent6 2 5" xfId="81"/>
    <cellStyle name="20% - Accent6 2 6" xfId="82"/>
    <cellStyle name="40% - Accent1" xfId="24" builtinId="31" customBuiltin="1"/>
    <cellStyle name="40% - Accent1 2" xfId="83"/>
    <cellStyle name="40% - Accent1 2 2" xfId="84"/>
    <cellStyle name="40% - Accent1 2 3" xfId="85"/>
    <cellStyle name="40% - Accent1 2 4" xfId="86"/>
    <cellStyle name="40% - Accent1 2 5" xfId="87"/>
    <cellStyle name="40% - Accent1 2 6" xfId="88"/>
    <cellStyle name="40% - Accent2" xfId="28" builtinId="35" customBuiltin="1"/>
    <cellStyle name="40% - Accent2 2" xfId="89"/>
    <cellStyle name="40% - Accent2 2 2" xfId="90"/>
    <cellStyle name="40% - Accent2 2 3" xfId="91"/>
    <cellStyle name="40% - Accent2 2 4" xfId="92"/>
    <cellStyle name="40% - Accent2 2 5" xfId="93"/>
    <cellStyle name="40% - Accent2 2 6" xfId="94"/>
    <cellStyle name="40% - Accent3" xfId="32" builtinId="39" customBuiltin="1"/>
    <cellStyle name="40% - Accent3 2" xfId="95"/>
    <cellStyle name="40% - Accent3 2 2" xfId="96"/>
    <cellStyle name="40% - Accent3 2 3" xfId="97"/>
    <cellStyle name="40% - Accent3 2 4" xfId="98"/>
    <cellStyle name="40% - Accent3 2 5" xfId="99"/>
    <cellStyle name="40% - Accent3 2 6" xfId="100"/>
    <cellStyle name="40% - Accent4" xfId="36" builtinId="43" customBuiltin="1"/>
    <cellStyle name="40% - Accent4 2" xfId="101"/>
    <cellStyle name="40% - Accent4 2 2" xfId="102"/>
    <cellStyle name="40% - Accent4 2 3" xfId="103"/>
    <cellStyle name="40% - Accent4 2 4" xfId="104"/>
    <cellStyle name="40% - Accent4 2 5" xfId="105"/>
    <cellStyle name="40% - Accent4 2 6" xfId="106"/>
    <cellStyle name="40% - Accent5" xfId="40" builtinId="47" customBuiltin="1"/>
    <cellStyle name="40% - Accent5 2" xfId="107"/>
    <cellStyle name="40% - Accent5 2 2" xfId="108"/>
    <cellStyle name="40% - Accent5 2 3" xfId="109"/>
    <cellStyle name="40% - Accent5 2 4" xfId="110"/>
    <cellStyle name="40% - Accent5 2 5" xfId="111"/>
    <cellStyle name="40% - Accent5 2 6" xfId="112"/>
    <cellStyle name="40% - Accent6" xfId="44" builtinId="51" customBuiltin="1"/>
    <cellStyle name="40% - Accent6 2" xfId="113"/>
    <cellStyle name="40% - Accent6 2 2" xfId="114"/>
    <cellStyle name="40% - Accent6 2 3" xfId="115"/>
    <cellStyle name="40% - Accent6 2 4" xfId="116"/>
    <cellStyle name="40% - Accent6 2 5" xfId="117"/>
    <cellStyle name="40% - Accent6 2 6" xfId="118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2" builtinId="27" customBuiltin="1"/>
    <cellStyle name="Calculation" xfId="16" builtinId="22" customBuiltin="1"/>
    <cellStyle name="Check Cell" xfId="18" builtinId="23" customBuiltin="1"/>
    <cellStyle name="Comma" xfId="1" builtinId="3"/>
    <cellStyle name="Comma 2" xfId="119"/>
    <cellStyle name="Comma 2 10" xfId="120"/>
    <cellStyle name="Comma 2 11" xfId="121"/>
    <cellStyle name="Comma 2 12" xfId="122"/>
    <cellStyle name="Comma 2 13" xfId="123"/>
    <cellStyle name="Comma 2 14" xfId="124"/>
    <cellStyle name="Comma 2 2" xfId="125"/>
    <cellStyle name="Comma 2 3" xfId="126"/>
    <cellStyle name="Comma 2 4" xfId="127"/>
    <cellStyle name="Comma 2 5" xfId="128"/>
    <cellStyle name="Comma 2 6" xfId="129"/>
    <cellStyle name="Comma 2 7" xfId="130"/>
    <cellStyle name="Comma 2 8" xfId="131"/>
    <cellStyle name="Comma 2 9" xfId="132"/>
    <cellStyle name="Comma 3" xfId="4"/>
    <cellStyle name="Comma 6" xfId="133"/>
    <cellStyle name="Comma 7" xfId="134"/>
    <cellStyle name="Comma 8" xfId="5"/>
    <cellStyle name="Comma 9" xfId="135"/>
    <cellStyle name="Explanatory Text" xfId="20" builtinId="53" customBuiltin="1"/>
    <cellStyle name="Good" xfId="11" builtinId="26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Input" xfId="14" builtinId="20" customBuiltin="1"/>
    <cellStyle name="Linked Cell" xfId="17" builtinId="24" customBuiltin="1"/>
    <cellStyle name="Neutral" xfId="13" builtinId="28" customBuiltin="1"/>
    <cellStyle name="Normal" xfId="0" builtinId="0"/>
    <cellStyle name="Normal 10 2" xfId="136"/>
    <cellStyle name="Normal 11 2" xfId="137"/>
    <cellStyle name="Normal 12 2" xfId="138"/>
    <cellStyle name="Normal 2" xfId="139"/>
    <cellStyle name="Normal 2 10" xfId="140"/>
    <cellStyle name="Normal 2 11" xfId="141"/>
    <cellStyle name="Normal 2 11 2" xfId="142"/>
    <cellStyle name="Normal 2 12" xfId="143"/>
    <cellStyle name="Normal 2 12 2" xfId="144"/>
    <cellStyle name="Normal 2 13" xfId="145"/>
    <cellStyle name="Normal 2 13 2" xfId="146"/>
    <cellStyle name="Normal 2 14" xfId="147"/>
    <cellStyle name="Normal 2 14 2" xfId="148"/>
    <cellStyle name="Normal 2 15" xfId="149"/>
    <cellStyle name="Normal 2 2" xfId="150"/>
    <cellStyle name="Normal 2 3" xfId="151"/>
    <cellStyle name="Normal 2 4" xfId="152"/>
    <cellStyle name="Normal 2 5" xfId="153"/>
    <cellStyle name="Normal 2 6" xfId="154"/>
    <cellStyle name="Normal 2 7" xfId="155"/>
    <cellStyle name="Normal 2 8" xfId="156"/>
    <cellStyle name="Normal 2 9" xfId="157"/>
    <cellStyle name="Normal 3" xfId="2"/>
    <cellStyle name="Normal 3 2" xfId="158"/>
    <cellStyle name="Normal 3 3" xfId="159"/>
    <cellStyle name="Normal 3 4" xfId="160"/>
    <cellStyle name="Normal 3 5" xfId="161"/>
    <cellStyle name="Normal 3 6" xfId="162"/>
    <cellStyle name="Normal 3 7" xfId="163"/>
    <cellStyle name="Normal 3 8" xfId="164"/>
    <cellStyle name="Normal 3 9" xfId="165"/>
    <cellStyle name="Normal 4" xfId="3"/>
    <cellStyle name="Normal 4 2" xfId="167"/>
    <cellStyle name="Normal 4 3" xfId="166"/>
    <cellStyle name="Normal 5" xfId="46"/>
    <cellStyle name="Normal 5 2" xfId="168"/>
    <cellStyle name="Normal 5 3" xfId="169"/>
    <cellStyle name="Normal 5 4" xfId="170"/>
    <cellStyle name="Normal 5 5" xfId="171"/>
    <cellStyle name="Normal 5 6" xfId="204"/>
    <cellStyle name="Normal 6" xfId="172"/>
    <cellStyle name="Normal 7" xfId="205"/>
    <cellStyle name="Normal 8" xfId="173"/>
    <cellStyle name="Note 2" xfId="174"/>
    <cellStyle name="Note 2 2" xfId="175"/>
    <cellStyle name="Note 3" xfId="176"/>
    <cellStyle name="Note 3 2" xfId="177"/>
    <cellStyle name="Note 3 3" xfId="178"/>
    <cellStyle name="Note 3 4" xfId="179"/>
    <cellStyle name="Note 3 5" xfId="180"/>
    <cellStyle name="Note 3 6" xfId="181"/>
    <cellStyle name="Note 4" xfId="182"/>
    <cellStyle name="Note 4 2" xfId="183"/>
    <cellStyle name="Note 5" xfId="184"/>
    <cellStyle name="Note 6" xfId="185"/>
    <cellStyle name="Note 7" xfId="186"/>
    <cellStyle name="Note 8" xfId="187"/>
    <cellStyle name="Output" xfId="15" builtinId="21" customBuiltin="1"/>
    <cellStyle name="Percent 2" xfId="189"/>
    <cellStyle name="Percent 2 10" xfId="190"/>
    <cellStyle name="Percent 2 11" xfId="191"/>
    <cellStyle name="Percent 2 12" xfId="192"/>
    <cellStyle name="Percent 2 13" xfId="193"/>
    <cellStyle name="Percent 2 14" xfId="194"/>
    <cellStyle name="Percent 2 2" xfId="195"/>
    <cellStyle name="Percent 2 3" xfId="196"/>
    <cellStyle name="Percent 2 4" xfId="197"/>
    <cellStyle name="Percent 2 5" xfId="198"/>
    <cellStyle name="Percent 2 6" xfId="199"/>
    <cellStyle name="Percent 2 7" xfId="200"/>
    <cellStyle name="Percent 2 8" xfId="201"/>
    <cellStyle name="Percent 2 9" xfId="202"/>
    <cellStyle name="Percent 3" xfId="188"/>
    <cellStyle name="Percent 4" xfId="203"/>
    <cellStyle name="Title" xfId="6" builtinId="15" customBuiltin="1"/>
    <cellStyle name="Total" xfId="21" builtinId="25" customBuiltin="1"/>
    <cellStyle name="Warning Text" xfId="19" builtinId="11" customBuiltin="1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3" dropStyle="combo" dx="16" fmlaLink="L!$A$1" fmlaRange="L!$A$2:$A$4" noThreeD="1" val="0"/>
</file>

<file path=xl/ctrlProps/ctrlProp2.xml><?xml version="1.0" encoding="utf-8"?>
<formControlPr xmlns="http://schemas.microsoft.com/office/spreadsheetml/2009/9/main" objectType="Drop" dropLines="3" dropStyle="combo" dx="16" fmlaLink="L!$A$1" fmlaRange="L!$A$2:$A$4" noThreeD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123825</xdr:rowOff>
        </xdr:from>
        <xdr:to>
          <xdr:col>12</xdr:col>
          <xdr:colOff>1019175</xdr:colOff>
          <xdr:row>1</xdr:row>
          <xdr:rowOff>9525</xdr:rowOff>
        </xdr:to>
        <xdr:sp macro="" textlink="">
          <xdr:nvSpPr>
            <xdr:cNvPr id="1026" name="Drop Down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0</xdr:row>
          <xdr:rowOff>123825</xdr:rowOff>
        </xdr:from>
        <xdr:to>
          <xdr:col>8</xdr:col>
          <xdr:colOff>1019175</xdr:colOff>
          <xdr:row>1</xdr:row>
          <xdr:rowOff>9525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AD60"/>
  <sheetViews>
    <sheetView view="pageBreakPreview" zoomScale="80" zoomScaleNormal="85" zoomScaleSheetLayoutView="80" workbookViewId="0">
      <pane xSplit="2" ySplit="5" topLeftCell="C42" activePane="bottomRight" state="frozen"/>
      <selection pane="topRight" activeCell="B1" sqref="B1"/>
      <selection pane="bottomLeft" activeCell="A6" sqref="A6"/>
      <selection pane="bottomRight" activeCell="R52" sqref="R52"/>
    </sheetView>
  </sheetViews>
  <sheetFormatPr defaultColWidth="9.140625" defaultRowHeight="15" x14ac:dyDescent="0.25"/>
  <cols>
    <col min="1" max="1" width="7.28515625" style="66" customWidth="1"/>
    <col min="2" max="2" width="17" style="69" customWidth="1"/>
    <col min="3" max="3" width="21.5703125" style="70" bestFit="1" customWidth="1"/>
    <col min="4" max="4" width="19.7109375" style="70" hidden="1" customWidth="1"/>
    <col min="5" max="5" width="17.28515625" style="70" hidden="1" customWidth="1"/>
    <col min="6" max="6" width="15" style="112" hidden="1" customWidth="1"/>
    <col min="7" max="7" width="12.85546875" style="112" hidden="1" customWidth="1"/>
    <col min="8" max="8" width="10.7109375" style="112" hidden="1" customWidth="1"/>
    <col min="9" max="9" width="19.5703125" style="112" hidden="1" customWidth="1"/>
    <col min="10" max="10" width="21.28515625" style="112" hidden="1" customWidth="1"/>
    <col min="11" max="11" width="12.42578125" style="112" hidden="1" customWidth="1"/>
    <col min="12" max="12" width="19.140625" style="112" hidden="1" customWidth="1"/>
    <col min="13" max="13" width="16.7109375" style="112" bestFit="1" customWidth="1"/>
    <col min="14" max="14" width="15.42578125" style="70" customWidth="1"/>
    <col min="15" max="16" width="14.42578125" style="70" customWidth="1"/>
    <col min="17" max="17" width="15.7109375" style="70" bestFit="1" customWidth="1"/>
    <col min="18" max="18" width="14.85546875" style="70" bestFit="1" customWidth="1"/>
    <col min="19" max="20" width="14.85546875" style="70" customWidth="1"/>
    <col min="21" max="21" width="13.85546875" style="70" bestFit="1" customWidth="1"/>
    <col min="22" max="22" width="14.5703125" style="70" customWidth="1"/>
    <col min="23" max="23" width="13.140625" style="70" customWidth="1"/>
    <col min="24" max="24" width="15.140625" style="70" customWidth="1"/>
    <col min="25" max="25" width="14.7109375" style="70" customWidth="1"/>
    <col min="26" max="26" width="15.5703125" style="70" customWidth="1"/>
    <col min="27" max="27" width="14.28515625" style="70" customWidth="1"/>
    <col min="28" max="29" width="12.28515625" style="70" bestFit="1" customWidth="1"/>
    <col min="30" max="30" width="14.85546875" style="70" customWidth="1"/>
    <col min="31" max="16384" width="9.140625" style="66"/>
  </cols>
  <sheetData>
    <row r="1" spans="1:30" ht="26.25" customHeight="1" x14ac:dyDescent="0.25">
      <c r="A1" s="65" t="str">
        <f>IF(L!$A$1=1,L!G2,IF(L!$A$1=2,L!G11,L!G21))</f>
        <v>Tabela 1: Pagesat</v>
      </c>
      <c r="B1" s="76"/>
      <c r="C1" s="83"/>
      <c r="D1" s="142" t="s">
        <v>609</v>
      </c>
      <c r="E1" s="83"/>
      <c r="F1" s="84"/>
      <c r="G1" s="84"/>
      <c r="H1" s="84"/>
      <c r="I1" s="84"/>
      <c r="J1" s="84"/>
      <c r="K1" s="84"/>
      <c r="L1" s="84"/>
      <c r="M1" s="84"/>
      <c r="N1" s="83"/>
      <c r="O1" s="83"/>
      <c r="P1" s="83"/>
      <c r="Q1" s="83"/>
      <c r="R1" s="83"/>
    </row>
    <row r="2" spans="1:30" ht="18.75" customHeight="1" x14ac:dyDescent="0.25">
      <c r="A2" s="75" t="s">
        <v>876</v>
      </c>
      <c r="B2" s="77"/>
      <c r="C2" s="85"/>
      <c r="D2" s="143"/>
      <c r="E2" s="86"/>
      <c r="F2" s="84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</row>
    <row r="3" spans="1:30" s="67" customFormat="1" ht="12.75" customHeight="1" x14ac:dyDescent="0.25">
      <c r="A3" s="144"/>
      <c r="B3" s="78"/>
      <c r="C3" s="88"/>
      <c r="D3" s="89"/>
      <c r="E3" s="90"/>
      <c r="F3" s="91"/>
      <c r="G3" s="91"/>
      <c r="H3" s="91"/>
      <c r="I3" s="91"/>
      <c r="J3" s="91"/>
      <c r="K3" s="91"/>
      <c r="L3" s="92"/>
      <c r="M3" s="90"/>
      <c r="N3" s="113"/>
      <c r="O3" s="113"/>
      <c r="P3" s="113"/>
      <c r="Q3" s="113"/>
      <c r="R3" s="114"/>
      <c r="S3" s="90"/>
      <c r="T3" s="113"/>
      <c r="U3" s="113"/>
      <c r="V3" s="113"/>
      <c r="W3" s="113"/>
      <c r="X3" s="114"/>
      <c r="Y3" s="90"/>
      <c r="Z3" s="113"/>
      <c r="AA3" s="113"/>
      <c r="AB3" s="113"/>
      <c r="AC3" s="113"/>
      <c r="AD3" s="114"/>
    </row>
    <row r="4" spans="1:30" s="67" customFormat="1" ht="12.75" customHeight="1" x14ac:dyDescent="0.25">
      <c r="A4" s="144"/>
      <c r="B4" s="78"/>
      <c r="C4" s="88"/>
      <c r="D4" s="89"/>
      <c r="E4" s="93"/>
      <c r="F4" s="94"/>
      <c r="G4" s="94"/>
      <c r="H4" s="94"/>
      <c r="I4" s="90"/>
      <c r="J4" s="91"/>
      <c r="K4" s="92"/>
      <c r="L4" s="94"/>
      <c r="M4" s="93"/>
      <c r="N4" s="115"/>
      <c r="O4" s="94"/>
      <c r="P4" s="94"/>
      <c r="Q4" s="94"/>
      <c r="R4" s="94"/>
      <c r="S4" s="93"/>
      <c r="T4" s="115"/>
      <c r="U4" s="94"/>
      <c r="V4" s="94"/>
      <c r="W4" s="94"/>
      <c r="X4" s="94"/>
      <c r="Y4" s="93"/>
      <c r="Z4" s="115"/>
      <c r="AA4" s="94"/>
      <c r="AB4" s="94"/>
      <c r="AC4" s="94"/>
      <c r="AD4" s="94"/>
    </row>
    <row r="5" spans="1:30" s="69" customFormat="1" ht="57" customHeight="1" x14ac:dyDescent="0.25">
      <c r="A5" s="145"/>
      <c r="B5" s="68"/>
      <c r="C5" s="95" t="str">
        <f>IF(L!$A$1=1,L!I4,IF(L!$A$1=2,L!I13,L!I23))</f>
        <v>Gjithsejt Pagesat</v>
      </c>
      <c r="D5" s="95" t="str">
        <f>IF(L!$A$1=1,L!J4,IF(L!$A$1=2,L!J13,L!J23))</f>
        <v>Shpenzimet</v>
      </c>
      <c r="E5" s="95" t="str">
        <f>IF(L!$A$1=1,L!K4,IF(L!$A$1=2,L!K13,L!K23))</f>
        <v>Qeveria Qendrore</v>
      </c>
      <c r="F5" s="95" t="str">
        <f>IF(L!$A$1=1,L!L4,IF(L!$A$1=2,L!L13,L!L23))</f>
        <v>Paga</v>
      </c>
      <c r="G5" s="95" t="str">
        <f>IF(L!$A$1=1,L!M4,IF(L!$A$1=2,L!M13,L!M23))</f>
        <v>Mallëra dhe shërbime</v>
      </c>
      <c r="H5" s="95" t="str">
        <f>IF(L!$A$1=1,L!N4,IF(L!$A$1=2,L!N13,L!N23))</f>
        <v>Shpenzime komunale</v>
      </c>
      <c r="I5" s="95" t="str">
        <f>IF(L!$A$1=1,L!O4,IF(L!$A$1=2,L!O13,L!O23))</f>
        <v>Subvencione dhe Transfere</v>
      </c>
      <c r="J5" s="95" t="str">
        <f>IF(L!$A$1=1,L!P4,IF(L!$A$1=2,L!P13,L!P23))</f>
        <v>Transfere Sociale</v>
      </c>
      <c r="K5" s="95" t="str">
        <f>IF(L!$A$1=1,L!Q4,IF(L!$A$1=2,L!Q13,L!Q23))</f>
        <v>Subvencione</v>
      </c>
      <c r="L5" s="95" t="str">
        <f>IF(L!$A$1=1,L!R4,IF(L!$A$1=2,L!R13,L!R23))</f>
        <v>Shpenzime Kapitale</v>
      </c>
      <c r="M5" s="95" t="str">
        <f>IF(L!$A$1=1,L!S4,IF(L!$A$1=2,L!S13,L!S23))</f>
        <v>Qeveria Lokale</v>
      </c>
      <c r="N5" s="95" t="str">
        <f>IF(L!$A$1=1,L!T4,IF(L!$A$1=2,L!T13,L!T23))</f>
        <v>Paga</v>
      </c>
      <c r="O5" s="95" t="str">
        <f>IF(L!$A$1=1,L!U4,IF(L!$A$1=2,L!U13,L!U23))</f>
        <v>Mallra dhe shërbime</v>
      </c>
      <c r="P5" s="95" t="str">
        <f>IF(L!$A$1=1,L!V4,IF(L!$A$1=2,L!V13,L!V23))</f>
        <v>Shpenzime komunale</v>
      </c>
      <c r="Q5" s="95" t="str">
        <f>IF(L!$A$1=1,L!W4,IF(L!$A$1=2,L!W13,L!W23))</f>
        <v>Subvencione dhe Transfere</v>
      </c>
      <c r="R5" s="95" t="str">
        <f>IF(L!$A$1=1,L!X4,IF(L!$A$1=2,L!X13,L!X23))</f>
        <v>Shpenzime Kapitale</v>
      </c>
      <c r="S5" s="116" t="s">
        <v>868</v>
      </c>
      <c r="T5" s="95" t="s">
        <v>0</v>
      </c>
      <c r="U5" s="95" t="s">
        <v>32</v>
      </c>
      <c r="V5" s="95" t="s">
        <v>33</v>
      </c>
      <c r="W5" s="117" t="s">
        <v>21</v>
      </c>
      <c r="X5" s="95" t="s">
        <v>35</v>
      </c>
      <c r="Y5" s="95" t="s">
        <v>869</v>
      </c>
      <c r="Z5" s="95" t="s">
        <v>0</v>
      </c>
      <c r="AA5" s="95" t="s">
        <v>32</v>
      </c>
      <c r="AB5" s="95" t="s">
        <v>33</v>
      </c>
      <c r="AC5" s="117" t="s">
        <v>21</v>
      </c>
      <c r="AD5" s="95" t="s">
        <v>35</v>
      </c>
    </row>
    <row r="6" spans="1:30" x14ac:dyDescent="0.25">
      <c r="A6" s="141">
        <v>2015</v>
      </c>
      <c r="B6" s="79" t="s">
        <v>881</v>
      </c>
      <c r="C6" s="96">
        <f t="shared" ref="C6:C43" si="0">M6+S6+Y6</f>
        <v>4506013.01</v>
      </c>
      <c r="D6" s="96">
        <f t="shared" ref="D6:D17" si="1">E6+M6</f>
        <v>1113619.57219</v>
      </c>
      <c r="E6" s="96">
        <f t="shared" ref="E6:E17" si="2">F6+G6+H6+I6+L6</f>
        <v>49254.672189999997</v>
      </c>
      <c r="F6" s="97">
        <v>22437.73558</v>
      </c>
      <c r="G6" s="97">
        <v>1057.62814</v>
      </c>
      <c r="H6" s="97">
        <v>593.24414000000002</v>
      </c>
      <c r="I6" s="97">
        <f t="shared" ref="I6:I17" si="3">SUM(J6:K6)</f>
        <v>25166.064330000001</v>
      </c>
      <c r="J6" s="97">
        <v>21966.599839999999</v>
      </c>
      <c r="K6" s="97">
        <v>3199.4644900000021</v>
      </c>
      <c r="L6" s="97">
        <v>0</v>
      </c>
      <c r="M6" s="96">
        <f t="shared" ref="M6:M17" si="4">SUM(N6:R6)</f>
        <v>1064364.8999999999</v>
      </c>
      <c r="N6" s="96">
        <v>475050.12</v>
      </c>
      <c r="O6" s="96">
        <v>192851.59</v>
      </c>
      <c r="P6" s="96">
        <v>80358.86</v>
      </c>
      <c r="Q6" s="96">
        <v>48970</v>
      </c>
      <c r="R6" s="96">
        <v>267134.33</v>
      </c>
      <c r="S6" s="118">
        <f t="shared" ref="S6:S18" si="5">SUM(T6:X6)</f>
        <v>2939034.8</v>
      </c>
      <c r="T6" s="96">
        <v>2509063.35</v>
      </c>
      <c r="U6" s="96">
        <v>364496.48</v>
      </c>
      <c r="V6" s="96">
        <v>44731.46</v>
      </c>
      <c r="W6" s="96">
        <v>150</v>
      </c>
      <c r="X6" s="96">
        <v>20593.509999999998</v>
      </c>
      <c r="Y6" s="96">
        <f t="shared" ref="Y6:Y18" si="6">SUM(Z6:AD6)</f>
        <v>502613.31</v>
      </c>
      <c r="Z6" s="96">
        <v>469277.8</v>
      </c>
      <c r="AA6" s="96">
        <v>809</v>
      </c>
      <c r="AB6" s="96">
        <v>14690.5</v>
      </c>
      <c r="AC6" s="96">
        <v>17836.009999999998</v>
      </c>
      <c r="AD6" s="96"/>
    </row>
    <row r="7" spans="1:30" x14ac:dyDescent="0.25">
      <c r="A7" s="141"/>
      <c r="B7" s="79" t="s">
        <v>880</v>
      </c>
      <c r="C7" s="96">
        <f t="shared" si="0"/>
        <v>9894533.7699999996</v>
      </c>
      <c r="D7" s="96">
        <f t="shared" si="1"/>
        <v>2673162.9851700002</v>
      </c>
      <c r="E7" s="96">
        <f t="shared" si="2"/>
        <v>79184.945170000006</v>
      </c>
      <c r="F7" s="97">
        <v>22559.534029999999</v>
      </c>
      <c r="G7" s="97">
        <v>11594.898069999999</v>
      </c>
      <c r="H7" s="97">
        <v>2010.4006399999998</v>
      </c>
      <c r="I7" s="97">
        <f t="shared" si="3"/>
        <v>35339.037120000001</v>
      </c>
      <c r="J7" s="97">
        <v>26925.340039999999</v>
      </c>
      <c r="K7" s="97">
        <v>8413.6970800000017</v>
      </c>
      <c r="L7" s="97">
        <v>7681.0753100000002</v>
      </c>
      <c r="M7" s="96">
        <f t="shared" si="4"/>
        <v>2593978.04</v>
      </c>
      <c r="N7" s="96">
        <v>966026.34</v>
      </c>
      <c r="O7" s="96">
        <v>544879.18000000005</v>
      </c>
      <c r="P7" s="96">
        <v>178701.5</v>
      </c>
      <c r="Q7" s="96">
        <v>182609.5</v>
      </c>
      <c r="R7" s="96">
        <v>721761.52</v>
      </c>
      <c r="S7" s="96">
        <f t="shared" si="5"/>
        <v>6187414.2300000004</v>
      </c>
      <c r="T7" s="96">
        <v>5129159.6900000004</v>
      </c>
      <c r="U7" s="96">
        <v>823684.13</v>
      </c>
      <c r="V7" s="96">
        <v>109503.07</v>
      </c>
      <c r="W7" s="96">
        <v>32630</v>
      </c>
      <c r="X7" s="96">
        <v>92437.34</v>
      </c>
      <c r="Y7" s="96">
        <f t="shared" si="6"/>
        <v>1113141.5</v>
      </c>
      <c r="Z7" s="96">
        <v>957755.75</v>
      </c>
      <c r="AA7" s="96">
        <v>43841.760000000002</v>
      </c>
      <c r="AB7" s="96">
        <v>39238.239999999998</v>
      </c>
      <c r="AC7" s="96">
        <v>48786.01</v>
      </c>
      <c r="AD7" s="96">
        <v>23519.74</v>
      </c>
    </row>
    <row r="8" spans="1:30" x14ac:dyDescent="0.25">
      <c r="A8" s="141"/>
      <c r="B8" s="79" t="s">
        <v>878</v>
      </c>
      <c r="C8" s="96">
        <f t="shared" si="0"/>
        <v>15137966.169999998</v>
      </c>
      <c r="D8" s="96">
        <f t="shared" si="1"/>
        <v>4420417.1402599998</v>
      </c>
      <c r="E8" s="96">
        <f t="shared" si="2"/>
        <v>80068.700260000012</v>
      </c>
      <c r="F8" s="97">
        <v>22969.739990000002</v>
      </c>
      <c r="G8" s="97">
        <v>9928.8418999999994</v>
      </c>
      <c r="H8" s="97">
        <v>1367.8959</v>
      </c>
      <c r="I8" s="97">
        <f t="shared" si="3"/>
        <v>31091.348050000001</v>
      </c>
      <c r="J8" s="97">
        <v>23087.762490000001</v>
      </c>
      <c r="K8" s="97">
        <v>8003.5855599999995</v>
      </c>
      <c r="L8" s="97">
        <v>14710.87442</v>
      </c>
      <c r="M8" s="96">
        <f t="shared" si="4"/>
        <v>4340348.4399999995</v>
      </c>
      <c r="N8" s="96">
        <v>1466975.83</v>
      </c>
      <c r="O8" s="96">
        <v>777491.85</v>
      </c>
      <c r="P8" s="96">
        <v>228234.57</v>
      </c>
      <c r="Q8" s="96">
        <v>273559.88</v>
      </c>
      <c r="R8" s="96">
        <v>1594086.31</v>
      </c>
      <c r="S8" s="96">
        <f t="shared" si="5"/>
        <v>9062987.1199999992</v>
      </c>
      <c r="T8" s="96">
        <v>7701007.2599999998</v>
      </c>
      <c r="U8" s="96">
        <v>1044062.08</v>
      </c>
      <c r="V8" s="96">
        <v>137237.17000000001</v>
      </c>
      <c r="W8" s="96">
        <v>32630</v>
      </c>
      <c r="X8" s="96">
        <v>148050.60999999999</v>
      </c>
      <c r="Y8" s="96">
        <f t="shared" si="6"/>
        <v>1734630.61</v>
      </c>
      <c r="Z8" s="96">
        <v>1470273.45</v>
      </c>
      <c r="AA8" s="96">
        <v>103236.13</v>
      </c>
      <c r="AB8" s="96">
        <v>51361.279999999999</v>
      </c>
      <c r="AC8" s="96">
        <v>86240.01</v>
      </c>
      <c r="AD8" s="96">
        <v>23519.74</v>
      </c>
    </row>
    <row r="9" spans="1:30" x14ac:dyDescent="0.25">
      <c r="A9" s="141"/>
      <c r="B9" s="79" t="s">
        <v>879</v>
      </c>
      <c r="C9" s="96">
        <f t="shared" si="0"/>
        <v>21768303.439999998</v>
      </c>
      <c r="D9" s="96">
        <f t="shared" si="1"/>
        <v>6913646.6782299997</v>
      </c>
      <c r="E9" s="96">
        <f t="shared" si="2"/>
        <v>92397.66823000001</v>
      </c>
      <c r="F9" s="97">
        <v>22880.341100000009</v>
      </c>
      <c r="G9" s="97">
        <v>14999.273039999998</v>
      </c>
      <c r="H9" s="97">
        <v>2000.2985200000003</v>
      </c>
      <c r="I9" s="97">
        <f t="shared" si="3"/>
        <v>40454.004580000001</v>
      </c>
      <c r="J9" s="97">
        <v>25533.62801</v>
      </c>
      <c r="K9" s="97">
        <v>14920.37657</v>
      </c>
      <c r="L9" s="97">
        <v>12063.75099</v>
      </c>
      <c r="M9" s="96">
        <f t="shared" si="4"/>
        <v>6821249.0099999998</v>
      </c>
      <c r="N9" s="96">
        <v>1974497.18</v>
      </c>
      <c r="O9" s="96">
        <v>1123920.8</v>
      </c>
      <c r="P9" s="96">
        <v>300992.96000000002</v>
      </c>
      <c r="Q9" s="96">
        <v>477949.88</v>
      </c>
      <c r="R9" s="96">
        <v>2943888.19</v>
      </c>
      <c r="S9" s="96">
        <f t="shared" si="5"/>
        <v>12377808.17</v>
      </c>
      <c r="T9" s="96">
        <v>10311508.130000001</v>
      </c>
      <c r="U9" s="96">
        <v>1552217.6</v>
      </c>
      <c r="V9" s="96">
        <v>223023.34</v>
      </c>
      <c r="W9" s="96">
        <v>32630</v>
      </c>
      <c r="X9" s="96">
        <v>258429.1</v>
      </c>
      <c r="Y9" s="96">
        <f t="shared" si="6"/>
        <v>2569246.2599999998</v>
      </c>
      <c r="Z9" s="96">
        <v>1979780.63</v>
      </c>
      <c r="AA9" s="96">
        <v>334968.84999999998</v>
      </c>
      <c r="AB9" s="96">
        <v>71722.679999999993</v>
      </c>
      <c r="AC9" s="96">
        <v>114576.01</v>
      </c>
      <c r="AD9" s="96">
        <v>68198.09</v>
      </c>
    </row>
    <row r="10" spans="1:30" x14ac:dyDescent="0.25">
      <c r="A10" s="141"/>
      <c r="B10" s="79"/>
      <c r="C10" s="96">
        <f t="shared" si="0"/>
        <v>0</v>
      </c>
      <c r="D10" s="96">
        <f t="shared" si="1"/>
        <v>85661.267120000004</v>
      </c>
      <c r="E10" s="96">
        <f t="shared" si="2"/>
        <v>85661.267120000004</v>
      </c>
      <c r="F10" s="97">
        <v>23773.203939999999</v>
      </c>
      <c r="G10" s="97">
        <v>13517.94226</v>
      </c>
      <c r="H10" s="97">
        <v>1098.20859</v>
      </c>
      <c r="I10" s="97">
        <f t="shared" si="3"/>
        <v>29239.275570000002</v>
      </c>
      <c r="J10" s="97">
        <v>25043.973529999996</v>
      </c>
      <c r="K10" s="97">
        <v>4195.3020400000059</v>
      </c>
      <c r="L10" s="97">
        <v>18032.636759999998</v>
      </c>
      <c r="M10" s="96">
        <f t="shared" si="4"/>
        <v>0</v>
      </c>
      <c r="N10" s="96"/>
      <c r="O10" s="96"/>
      <c r="P10" s="96"/>
      <c r="Q10" s="96"/>
      <c r="R10" s="96"/>
      <c r="S10" s="96">
        <f t="shared" si="5"/>
        <v>0</v>
      </c>
      <c r="T10" s="96"/>
      <c r="U10" s="96"/>
      <c r="V10" s="96"/>
      <c r="W10" s="96"/>
      <c r="X10" s="96"/>
      <c r="Y10" s="96">
        <f t="shared" si="6"/>
        <v>0</v>
      </c>
      <c r="Z10" s="96"/>
      <c r="AA10" s="96"/>
      <c r="AB10" s="96"/>
      <c r="AC10" s="96"/>
      <c r="AD10" s="96"/>
    </row>
    <row r="11" spans="1:30" x14ac:dyDescent="0.25">
      <c r="A11" s="141"/>
      <c r="B11" s="79"/>
      <c r="C11" s="96">
        <f t="shared" si="0"/>
        <v>0</v>
      </c>
      <c r="D11" s="96">
        <f t="shared" si="1"/>
        <v>97711.650509999992</v>
      </c>
      <c r="E11" s="96">
        <f t="shared" si="2"/>
        <v>97711.650509999992</v>
      </c>
      <c r="F11" s="97">
        <v>24383.356379999994</v>
      </c>
      <c r="G11" s="97">
        <v>9917.7355200000002</v>
      </c>
      <c r="H11" s="97">
        <v>539.48724999999968</v>
      </c>
      <c r="I11" s="97">
        <f t="shared" si="3"/>
        <v>31167.565300000006</v>
      </c>
      <c r="J11" s="97">
        <v>24200.42841</v>
      </c>
      <c r="K11" s="97">
        <v>6967.1368900000052</v>
      </c>
      <c r="L11" s="97">
        <v>31703.506059999996</v>
      </c>
      <c r="M11" s="96">
        <f t="shared" si="4"/>
        <v>0</v>
      </c>
      <c r="N11" s="96"/>
      <c r="O11" s="96"/>
      <c r="P11" s="96"/>
      <c r="Q11" s="96"/>
      <c r="R11" s="96"/>
      <c r="S11" s="96">
        <f t="shared" si="5"/>
        <v>0</v>
      </c>
      <c r="T11" s="96"/>
      <c r="U11" s="96"/>
      <c r="V11" s="96"/>
      <c r="W11" s="96"/>
      <c r="X11" s="96"/>
      <c r="Y11" s="96">
        <f t="shared" si="6"/>
        <v>0</v>
      </c>
      <c r="Z11" s="96"/>
      <c r="AA11" s="96"/>
      <c r="AB11" s="96"/>
      <c r="AC11" s="96"/>
      <c r="AD11" s="96"/>
    </row>
    <row r="12" spans="1:30" x14ac:dyDescent="0.25">
      <c r="A12" s="141"/>
      <c r="B12" s="79"/>
      <c r="C12" s="96">
        <f t="shared" si="0"/>
        <v>0</v>
      </c>
      <c r="D12" s="96">
        <f t="shared" si="1"/>
        <v>91717.071899999995</v>
      </c>
      <c r="E12" s="96">
        <f t="shared" si="2"/>
        <v>91717.071899999995</v>
      </c>
      <c r="F12" s="97">
        <v>23773.113380000003</v>
      </c>
      <c r="G12" s="97">
        <v>9231.32575</v>
      </c>
      <c r="H12" s="97">
        <v>544.56320000000005</v>
      </c>
      <c r="I12" s="97">
        <f t="shared" si="3"/>
        <v>32131.59863</v>
      </c>
      <c r="J12" s="97">
        <v>23966.10428</v>
      </c>
      <c r="K12" s="97">
        <v>8165.4943500000008</v>
      </c>
      <c r="L12" s="97">
        <v>26036.470939999999</v>
      </c>
      <c r="M12" s="96">
        <f t="shared" si="4"/>
        <v>0</v>
      </c>
      <c r="N12" s="96"/>
      <c r="O12" s="96"/>
      <c r="P12" s="96"/>
      <c r="Q12" s="96"/>
      <c r="R12" s="96"/>
      <c r="S12" s="96">
        <f t="shared" si="5"/>
        <v>0</v>
      </c>
      <c r="T12" s="96"/>
      <c r="U12" s="96"/>
      <c r="V12" s="96"/>
      <c r="W12" s="96"/>
      <c r="X12" s="96"/>
      <c r="Y12" s="96">
        <f t="shared" si="6"/>
        <v>0</v>
      </c>
      <c r="Z12" s="96"/>
      <c r="AA12" s="96"/>
      <c r="AB12" s="96"/>
      <c r="AC12" s="96"/>
      <c r="AD12" s="96"/>
    </row>
    <row r="13" spans="1:30" x14ac:dyDescent="0.25">
      <c r="A13" s="141"/>
      <c r="B13" s="79"/>
      <c r="C13" s="96">
        <f t="shared" si="0"/>
        <v>0</v>
      </c>
      <c r="D13" s="96">
        <f t="shared" si="1"/>
        <v>86146.676399999997</v>
      </c>
      <c r="E13" s="96">
        <f t="shared" si="2"/>
        <v>86146.676399999997</v>
      </c>
      <c r="F13" s="97">
        <v>23362.254690000002</v>
      </c>
      <c r="G13" s="97">
        <v>10503.305199999999</v>
      </c>
      <c r="H13" s="97">
        <v>1028.7971600000001</v>
      </c>
      <c r="I13" s="97">
        <f t="shared" si="3"/>
        <v>30389.552379999997</v>
      </c>
      <c r="J13" s="97">
        <v>25798.046539999999</v>
      </c>
      <c r="K13" s="97">
        <v>4591.505839999998</v>
      </c>
      <c r="L13" s="97">
        <v>20862.766970000004</v>
      </c>
      <c r="M13" s="96">
        <f t="shared" si="4"/>
        <v>0</v>
      </c>
      <c r="N13" s="96"/>
      <c r="O13" s="96"/>
      <c r="P13" s="96"/>
      <c r="Q13" s="96"/>
      <c r="R13" s="96"/>
      <c r="S13" s="96">
        <f t="shared" si="5"/>
        <v>0</v>
      </c>
      <c r="T13" s="96"/>
      <c r="U13" s="96"/>
      <c r="V13" s="96"/>
      <c r="W13" s="96"/>
      <c r="X13" s="96"/>
      <c r="Y13" s="96">
        <f t="shared" si="6"/>
        <v>0</v>
      </c>
      <c r="Z13" s="96"/>
      <c r="AA13" s="96"/>
      <c r="AB13" s="96"/>
      <c r="AC13" s="96"/>
      <c r="AD13" s="96"/>
    </row>
    <row r="14" spans="1:30" x14ac:dyDescent="0.25">
      <c r="A14" s="141"/>
      <c r="B14" s="79"/>
      <c r="C14" s="96">
        <f t="shared" si="0"/>
        <v>0</v>
      </c>
      <c r="D14" s="96">
        <f t="shared" si="1"/>
        <v>85140.092560000005</v>
      </c>
      <c r="E14" s="96">
        <f t="shared" si="2"/>
        <v>85140.092560000005</v>
      </c>
      <c r="F14" s="97">
        <v>23281.82229</v>
      </c>
      <c r="G14" s="97">
        <v>10301.702159999999</v>
      </c>
      <c r="H14" s="97">
        <v>1032.0311099999999</v>
      </c>
      <c r="I14" s="97">
        <f t="shared" si="3"/>
        <v>30950.884389999999</v>
      </c>
      <c r="J14" s="97">
        <v>26076.743549999999</v>
      </c>
      <c r="K14" s="97">
        <v>4874.14084</v>
      </c>
      <c r="L14" s="97">
        <v>19573.652610000001</v>
      </c>
      <c r="M14" s="96">
        <f t="shared" si="4"/>
        <v>0</v>
      </c>
      <c r="N14" s="96"/>
      <c r="O14" s="96"/>
      <c r="P14" s="96"/>
      <c r="Q14" s="96"/>
      <c r="R14" s="96"/>
      <c r="S14" s="96">
        <f t="shared" si="5"/>
        <v>0</v>
      </c>
      <c r="T14" s="96"/>
      <c r="U14" s="96"/>
      <c r="V14" s="96"/>
      <c r="W14" s="96"/>
      <c r="X14" s="96"/>
      <c r="Y14" s="96">
        <f t="shared" si="6"/>
        <v>0</v>
      </c>
      <c r="Z14" s="96"/>
      <c r="AA14" s="96"/>
      <c r="AB14" s="96"/>
      <c r="AC14" s="96"/>
      <c r="AD14" s="96"/>
    </row>
    <row r="15" spans="1:30" x14ac:dyDescent="0.25">
      <c r="A15" s="141"/>
      <c r="B15" s="79"/>
      <c r="C15" s="96">
        <f t="shared" si="0"/>
        <v>0</v>
      </c>
      <c r="D15" s="96">
        <f t="shared" si="1"/>
        <v>110744.39664000001</v>
      </c>
      <c r="E15" s="96">
        <f t="shared" si="2"/>
        <v>110744.39664000001</v>
      </c>
      <c r="F15" s="97">
        <v>23995.12126</v>
      </c>
      <c r="G15" s="97">
        <v>13060.851830000001</v>
      </c>
      <c r="H15" s="97">
        <v>730.91529000000003</v>
      </c>
      <c r="I15" s="97">
        <f t="shared" si="3"/>
        <v>36080.336440000006</v>
      </c>
      <c r="J15" s="97">
        <v>25216.76107</v>
      </c>
      <c r="K15" s="97">
        <v>10863.575370000006</v>
      </c>
      <c r="L15" s="97">
        <v>36877.171820000003</v>
      </c>
      <c r="M15" s="96">
        <f t="shared" si="4"/>
        <v>0</v>
      </c>
      <c r="N15" s="96"/>
      <c r="O15" s="96"/>
      <c r="P15" s="96"/>
      <c r="Q15" s="96"/>
      <c r="R15" s="96"/>
      <c r="S15" s="96">
        <f t="shared" si="5"/>
        <v>0</v>
      </c>
      <c r="T15" s="96"/>
      <c r="U15" s="96"/>
      <c r="V15" s="96"/>
      <c r="W15" s="96"/>
      <c r="X15" s="96"/>
      <c r="Y15" s="96">
        <f t="shared" si="6"/>
        <v>0</v>
      </c>
      <c r="Z15" s="96"/>
      <c r="AA15" s="96"/>
      <c r="AB15" s="96"/>
      <c r="AC15" s="96"/>
      <c r="AD15" s="96"/>
    </row>
    <row r="16" spans="1:30" x14ac:dyDescent="0.25">
      <c r="A16" s="141"/>
      <c r="B16" s="79"/>
      <c r="C16" s="96">
        <f t="shared" si="0"/>
        <v>0</v>
      </c>
      <c r="D16" s="96">
        <f t="shared" si="1"/>
        <v>107075.69696</v>
      </c>
      <c r="E16" s="96">
        <f t="shared" si="2"/>
        <v>107075.69696</v>
      </c>
      <c r="F16" s="97">
        <v>24552.538789999999</v>
      </c>
      <c r="G16" s="97">
        <v>13528.38221</v>
      </c>
      <c r="H16" s="97">
        <v>993.77592000000004</v>
      </c>
      <c r="I16" s="97">
        <f>SUM(J16:K16)</f>
        <v>37654.687310000001</v>
      </c>
      <c r="J16" s="97">
        <v>26626.940040000005</v>
      </c>
      <c r="K16" s="97">
        <v>11027.747269999996</v>
      </c>
      <c r="L16" s="97">
        <v>30346.312730000001</v>
      </c>
      <c r="M16" s="96">
        <f t="shared" si="4"/>
        <v>0</v>
      </c>
      <c r="N16" s="96"/>
      <c r="O16" s="96"/>
      <c r="P16" s="96"/>
      <c r="Q16" s="96"/>
      <c r="R16" s="96"/>
      <c r="S16" s="96">
        <f t="shared" si="5"/>
        <v>0</v>
      </c>
      <c r="T16" s="96"/>
      <c r="U16" s="96"/>
      <c r="V16" s="96"/>
      <c r="W16" s="96"/>
      <c r="X16" s="96"/>
      <c r="Y16" s="96">
        <f t="shared" si="6"/>
        <v>0</v>
      </c>
      <c r="Z16" s="96"/>
      <c r="AA16" s="96"/>
      <c r="AB16" s="96"/>
      <c r="AC16" s="96"/>
      <c r="AD16" s="96"/>
    </row>
    <row r="17" spans="1:30" x14ac:dyDescent="0.25">
      <c r="A17" s="141"/>
      <c r="B17" s="79"/>
      <c r="C17" s="96">
        <f t="shared" si="0"/>
        <v>0</v>
      </c>
      <c r="D17" s="96">
        <f t="shared" si="1"/>
        <v>173757.07083000004</v>
      </c>
      <c r="E17" s="96">
        <f t="shared" si="2"/>
        <v>173757.07083000004</v>
      </c>
      <c r="F17" s="97">
        <v>24829.704150000034</v>
      </c>
      <c r="G17" s="97">
        <f>26132.89663-716.5</f>
        <v>25416.396629999999</v>
      </c>
      <c r="H17" s="97">
        <v>2715.1892099999968</v>
      </c>
      <c r="I17" s="97">
        <f t="shared" si="3"/>
        <v>49057.545700000017</v>
      </c>
      <c r="J17" s="97">
        <v>31276.325220000002</v>
      </c>
      <c r="K17" s="97">
        <v>17781.220480000015</v>
      </c>
      <c r="L17" s="97">
        <v>71738.235140000004</v>
      </c>
      <c r="M17" s="96">
        <f t="shared" si="4"/>
        <v>0</v>
      </c>
      <c r="N17" s="96"/>
      <c r="O17" s="96"/>
      <c r="P17" s="96"/>
      <c r="Q17" s="96"/>
      <c r="R17" s="96"/>
      <c r="S17" s="96">
        <f t="shared" si="5"/>
        <v>0</v>
      </c>
      <c r="T17" s="96"/>
      <c r="U17" s="96"/>
      <c r="V17" s="96"/>
      <c r="W17" s="96"/>
      <c r="X17" s="96"/>
      <c r="Y17" s="96">
        <f t="shared" si="6"/>
        <v>0</v>
      </c>
      <c r="Z17" s="96"/>
      <c r="AA17" s="96"/>
      <c r="AB17" s="96"/>
      <c r="AC17" s="96"/>
      <c r="AD17" s="96"/>
    </row>
    <row r="18" spans="1:30" x14ac:dyDescent="0.25">
      <c r="A18" s="141"/>
      <c r="B18" s="79"/>
      <c r="C18" s="98">
        <f t="shared" si="0"/>
        <v>0</v>
      </c>
      <c r="D18" s="98">
        <f>E18+M18</f>
        <v>1139576.4087700001</v>
      </c>
      <c r="E18" s="98">
        <f>F18+G18+H18+I18+L18</f>
        <v>1139576.4087700001</v>
      </c>
      <c r="F18" s="99">
        <v>282798.46558000002</v>
      </c>
      <c r="G18" s="99">
        <v>143774.78271</v>
      </c>
      <c r="H18" s="99">
        <v>14654.806929999999</v>
      </c>
      <c r="I18" s="99">
        <f t="shared" ref="I18" si="7">SUM(J18:K18)</f>
        <v>408721.89980000007</v>
      </c>
      <c r="J18" s="99">
        <v>305718.65302000003</v>
      </c>
      <c r="K18" s="99">
        <v>103003.24678000003</v>
      </c>
      <c r="L18" s="99">
        <v>289626.45374999999</v>
      </c>
      <c r="M18" s="99">
        <f t="shared" ref="M18" si="8">SUM(N18:R18)</f>
        <v>0</v>
      </c>
      <c r="N18" s="99"/>
      <c r="O18" s="99"/>
      <c r="P18" s="99"/>
      <c r="Q18" s="99"/>
      <c r="R18" s="99"/>
      <c r="S18" s="99">
        <f t="shared" si="5"/>
        <v>0</v>
      </c>
      <c r="T18" s="99"/>
      <c r="U18" s="99"/>
      <c r="V18" s="99"/>
      <c r="W18" s="99"/>
      <c r="X18" s="99"/>
      <c r="Y18" s="99">
        <f t="shared" si="6"/>
        <v>0</v>
      </c>
      <c r="Z18" s="99"/>
      <c r="AA18" s="99"/>
      <c r="AB18" s="99"/>
      <c r="AC18" s="99"/>
      <c r="AD18" s="99"/>
    </row>
    <row r="19" spans="1:30" x14ac:dyDescent="0.25">
      <c r="A19" s="138">
        <v>2016</v>
      </c>
      <c r="B19" s="80" t="s">
        <v>882</v>
      </c>
      <c r="C19" s="96">
        <f t="shared" si="0"/>
        <v>0</v>
      </c>
      <c r="D19" s="96">
        <f>E19+M19</f>
        <v>55210.410600000003</v>
      </c>
      <c r="E19" s="96">
        <f>F19+G19+H19+I19+L19</f>
        <v>55210.410600000003</v>
      </c>
      <c r="F19" s="97">
        <v>24766.788860000001</v>
      </c>
      <c r="G19" s="97">
        <v>1424.3270399999999</v>
      </c>
      <c r="H19" s="97">
        <v>416.80649</v>
      </c>
      <c r="I19" s="97">
        <f>SUM(J19:K19)</f>
        <v>28602.48821</v>
      </c>
      <c r="J19" s="97">
        <v>25072.225900000001</v>
      </c>
      <c r="K19" s="97">
        <v>3530.2623099999996</v>
      </c>
      <c r="L19" s="97">
        <v>0</v>
      </c>
      <c r="M19" s="96">
        <f>SUM(N19:R19)</f>
        <v>0</v>
      </c>
      <c r="N19" s="96"/>
      <c r="O19" s="96"/>
      <c r="P19" s="96"/>
      <c r="Q19" s="96"/>
      <c r="R19" s="96"/>
      <c r="S19" s="96">
        <f>SUM(T19:X19)</f>
        <v>0</v>
      </c>
      <c r="T19" s="96"/>
      <c r="U19" s="96"/>
      <c r="V19" s="96"/>
      <c r="W19" s="96"/>
      <c r="X19" s="96"/>
      <c r="Y19" s="96">
        <f>SUM(Z19:AD19)</f>
        <v>0</v>
      </c>
      <c r="Z19" s="96"/>
      <c r="AA19" s="96"/>
      <c r="AB19" s="96"/>
      <c r="AC19" s="96"/>
      <c r="AD19" s="96"/>
    </row>
    <row r="20" spans="1:30" x14ac:dyDescent="0.25">
      <c r="A20" s="138"/>
      <c r="B20" s="80" t="s">
        <v>883</v>
      </c>
      <c r="C20" s="96">
        <f t="shared" si="0"/>
        <v>0</v>
      </c>
      <c r="D20" s="96">
        <f t="shared" ref="D20:D30" si="9">E20+M20</f>
        <v>87815.220510000014</v>
      </c>
      <c r="E20" s="96">
        <f t="shared" ref="E20:E30" si="10">F20+G20+H20+I20+L20</f>
        <v>87815.220510000014</v>
      </c>
      <c r="F20" s="97">
        <v>24752.71211</v>
      </c>
      <c r="G20" s="97">
        <v>11959.14465</v>
      </c>
      <c r="H20" s="97">
        <v>2314.2731399999998</v>
      </c>
      <c r="I20" s="97">
        <f>SUM(J20:K20)</f>
        <v>35964.93116</v>
      </c>
      <c r="J20" s="97">
        <v>28793.647400000002</v>
      </c>
      <c r="K20" s="97">
        <v>7171.2837600000003</v>
      </c>
      <c r="L20" s="97">
        <v>12824.159449999999</v>
      </c>
      <c r="M20" s="96">
        <f t="shared" ref="M20:M43" si="11">SUM(N20:R20)</f>
        <v>0</v>
      </c>
      <c r="N20" s="96"/>
      <c r="O20" s="96"/>
      <c r="P20" s="96"/>
      <c r="Q20" s="96"/>
      <c r="R20" s="96"/>
      <c r="S20" s="96">
        <f t="shared" ref="S20" si="12">SUM(T20:X20)</f>
        <v>0</v>
      </c>
      <c r="T20" s="96"/>
      <c r="U20" s="96"/>
      <c r="V20" s="96"/>
      <c r="W20" s="96"/>
      <c r="X20" s="96"/>
      <c r="Y20" s="96">
        <f t="shared" ref="Y20" si="13">SUM(Z20:AD20)</f>
        <v>0</v>
      </c>
      <c r="Z20" s="96"/>
      <c r="AA20" s="96"/>
      <c r="AB20" s="96"/>
      <c r="AC20" s="96"/>
      <c r="AD20" s="96"/>
    </row>
    <row r="21" spans="1:30" x14ac:dyDescent="0.25">
      <c r="A21" s="138"/>
      <c r="B21" s="80" t="s">
        <v>884</v>
      </c>
      <c r="C21" s="96">
        <f t="shared" si="0"/>
        <v>4778823.07</v>
      </c>
      <c r="D21" s="96">
        <f t="shared" si="9"/>
        <v>1339256.3336700001</v>
      </c>
      <c r="E21" s="96">
        <f t="shared" si="10"/>
        <v>99708.793669999985</v>
      </c>
      <c r="F21" s="97">
        <v>24720.240729999998</v>
      </c>
      <c r="G21" s="97">
        <v>13678.730440000001</v>
      </c>
      <c r="H21" s="97">
        <v>1399.7494399999996</v>
      </c>
      <c r="I21" s="97">
        <f t="shared" ref="I21:I28" si="14">SUM(J21:K21)</f>
        <v>33404.263039999998</v>
      </c>
      <c r="J21" s="97">
        <v>29680.465499999995</v>
      </c>
      <c r="K21" s="97">
        <v>3723.79754</v>
      </c>
      <c r="L21" s="97">
        <v>26505.810019999997</v>
      </c>
      <c r="M21" s="96">
        <f>SUM(N21:R21)</f>
        <v>1239547.54</v>
      </c>
      <c r="N21" s="96">
        <v>504310.35</v>
      </c>
      <c r="O21" s="96">
        <v>224896.59</v>
      </c>
      <c r="P21" s="96">
        <v>80990.009999999995</v>
      </c>
      <c r="Q21" s="96">
        <v>32457</v>
      </c>
      <c r="R21" s="96">
        <v>396893.59</v>
      </c>
      <c r="S21" s="96">
        <f>SUM(T21:X21)</f>
        <v>2932050.6</v>
      </c>
      <c r="T21" s="96">
        <v>2628735.08</v>
      </c>
      <c r="U21" s="96">
        <v>251770.67</v>
      </c>
      <c r="V21" s="96">
        <v>51544.85</v>
      </c>
      <c r="W21" s="96"/>
      <c r="X21" s="96"/>
      <c r="Y21" s="96">
        <f>SUM(Z21:AD21)</f>
        <v>607224.92999999993</v>
      </c>
      <c r="Z21" s="96">
        <v>512962.24</v>
      </c>
      <c r="AA21" s="96">
        <v>41644.730000000003</v>
      </c>
      <c r="AB21" s="96">
        <v>20451.96</v>
      </c>
      <c r="AC21" s="96">
        <v>32166</v>
      </c>
      <c r="AD21" s="96"/>
    </row>
    <row r="22" spans="1:30" x14ac:dyDescent="0.25">
      <c r="A22" s="138"/>
      <c r="B22" s="80" t="s">
        <v>885</v>
      </c>
      <c r="C22" s="96">
        <f t="shared" si="0"/>
        <v>6699375.6699999999</v>
      </c>
      <c r="D22" s="96">
        <f t="shared" si="9"/>
        <v>1949568.00281</v>
      </c>
      <c r="E22" s="96">
        <f t="shared" si="10"/>
        <v>80556.102809999982</v>
      </c>
      <c r="F22" s="97">
        <v>24601.525609999997</v>
      </c>
      <c r="G22" s="97">
        <v>10184.289710000001</v>
      </c>
      <c r="H22" s="97">
        <v>1778.5594200000005</v>
      </c>
      <c r="I22" s="97">
        <f t="shared" si="14"/>
        <v>30114.173880000002</v>
      </c>
      <c r="J22" s="97">
        <v>23332.296700000003</v>
      </c>
      <c r="K22" s="97">
        <v>6781.8771800000004</v>
      </c>
      <c r="L22" s="97">
        <v>13877.554190000003</v>
      </c>
      <c r="M22" s="96">
        <f t="shared" si="11"/>
        <v>1869011.9</v>
      </c>
      <c r="N22" s="96">
        <v>672051.85</v>
      </c>
      <c r="O22" s="96">
        <v>307379.02</v>
      </c>
      <c r="P22" s="96">
        <v>144190.42000000001</v>
      </c>
      <c r="Q22" s="96">
        <v>138784.9</v>
      </c>
      <c r="R22" s="96">
        <v>606605.71</v>
      </c>
      <c r="S22" s="96">
        <f t="shared" ref="S22:S30" si="15">SUM(T22:X22)</f>
        <v>4018578.5900000003</v>
      </c>
      <c r="T22" s="96">
        <v>3509574.01</v>
      </c>
      <c r="U22" s="96">
        <v>351121.49</v>
      </c>
      <c r="V22" s="96">
        <v>70862.740000000005</v>
      </c>
      <c r="W22" s="96">
        <v>17500</v>
      </c>
      <c r="X22" s="96">
        <v>69520.350000000006</v>
      </c>
      <c r="Y22" s="96">
        <f t="shared" ref="Y22:Y30" si="16">SUM(Z22:AD22)</f>
        <v>811785.18</v>
      </c>
      <c r="Z22" s="96">
        <v>683559.58</v>
      </c>
      <c r="AA22" s="96">
        <v>57125.19</v>
      </c>
      <c r="AB22" s="96">
        <v>28232.41</v>
      </c>
      <c r="AC22" s="96">
        <v>42868</v>
      </c>
      <c r="AD22" s="96"/>
    </row>
    <row r="23" spans="1:30" x14ac:dyDescent="0.25">
      <c r="A23" s="138"/>
      <c r="B23" s="80" t="s">
        <v>886</v>
      </c>
      <c r="C23" s="96">
        <f t="shared" si="0"/>
        <v>8581165.5299999993</v>
      </c>
      <c r="D23" s="96">
        <f t="shared" si="9"/>
        <v>2625325.5616299999</v>
      </c>
      <c r="E23" s="96">
        <f>F23+G23+H23+I23+L23</f>
        <v>96210.491630000004</v>
      </c>
      <c r="F23" s="97">
        <v>24878.166989999998</v>
      </c>
      <c r="G23" s="97">
        <v>11446.305889999996</v>
      </c>
      <c r="H23" s="97">
        <v>1328.3961899999995</v>
      </c>
      <c r="I23" s="97">
        <f t="shared" si="14"/>
        <v>46053.717250000002</v>
      </c>
      <c r="J23" s="97">
        <v>32046.268810000001</v>
      </c>
      <c r="K23" s="97">
        <v>14007.448439999998</v>
      </c>
      <c r="L23" s="97">
        <v>12503.905309999995</v>
      </c>
      <c r="M23" s="96">
        <f t="shared" si="11"/>
        <v>2529115.0699999998</v>
      </c>
      <c r="N23" s="96">
        <v>841027.73</v>
      </c>
      <c r="O23" s="96">
        <v>492673.73</v>
      </c>
      <c r="P23" s="96">
        <v>149338.4</v>
      </c>
      <c r="Q23" s="96">
        <v>216759.76</v>
      </c>
      <c r="R23" s="96">
        <v>829315.45</v>
      </c>
      <c r="S23" s="96">
        <f t="shared" si="15"/>
        <v>5026928.5900000008</v>
      </c>
      <c r="T23" s="96">
        <v>4392116.32</v>
      </c>
      <c r="U23" s="96">
        <v>457202</v>
      </c>
      <c r="V23" s="96">
        <v>80821.62</v>
      </c>
      <c r="W23" s="96">
        <v>17500</v>
      </c>
      <c r="X23" s="96">
        <v>79288.649999999994</v>
      </c>
      <c r="Y23" s="96">
        <f t="shared" si="16"/>
        <v>1025121.87</v>
      </c>
      <c r="Z23" s="96">
        <v>854187.45</v>
      </c>
      <c r="AA23" s="96">
        <v>77288.11</v>
      </c>
      <c r="AB23" s="96">
        <v>31686.31</v>
      </c>
      <c r="AC23" s="96">
        <v>61960</v>
      </c>
      <c r="AD23" s="96"/>
    </row>
    <row r="24" spans="1:30" x14ac:dyDescent="0.25">
      <c r="A24" s="138"/>
      <c r="B24" s="80" t="s">
        <v>887</v>
      </c>
      <c r="C24" s="96">
        <f t="shared" si="0"/>
        <v>10591044.109999999</v>
      </c>
      <c r="D24" s="96">
        <f t="shared" si="9"/>
        <v>3401826.9969599997</v>
      </c>
      <c r="E24" s="96">
        <f t="shared" si="10"/>
        <v>106621.02696000002</v>
      </c>
      <c r="F24" s="97">
        <v>25271.218699999998</v>
      </c>
      <c r="G24" s="97">
        <v>10225.551030000002</v>
      </c>
      <c r="H24" s="97">
        <v>690.89161000000058</v>
      </c>
      <c r="I24" s="97">
        <f t="shared" si="14"/>
        <v>33681.467220000006</v>
      </c>
      <c r="J24" s="97">
        <v>30125.299699999992</v>
      </c>
      <c r="K24" s="97">
        <v>3556.16752000001</v>
      </c>
      <c r="L24" s="97">
        <v>36751.898400000005</v>
      </c>
      <c r="M24" s="96">
        <f t="shared" si="11"/>
        <v>3295205.9699999997</v>
      </c>
      <c r="N24" s="96">
        <v>1010754.76</v>
      </c>
      <c r="O24" s="96">
        <v>552389.07999999996</v>
      </c>
      <c r="P24" s="96">
        <v>167149.92000000001</v>
      </c>
      <c r="Q24" s="96">
        <v>248781.76</v>
      </c>
      <c r="R24" s="96">
        <v>1316130.45</v>
      </c>
      <c r="S24" s="96">
        <f t="shared" si="15"/>
        <v>6057356.75</v>
      </c>
      <c r="T24" s="96">
        <v>5275721.9800000004</v>
      </c>
      <c r="U24" s="96">
        <v>565309.87</v>
      </c>
      <c r="V24" s="96">
        <v>88568.38</v>
      </c>
      <c r="W24" s="96">
        <v>17500</v>
      </c>
      <c r="X24" s="96">
        <v>110256.52</v>
      </c>
      <c r="Y24" s="96">
        <f t="shared" si="16"/>
        <v>1238481.3899999999</v>
      </c>
      <c r="Z24" s="96">
        <v>1025264.84</v>
      </c>
      <c r="AA24" s="96">
        <v>102544.54</v>
      </c>
      <c r="AB24" s="96">
        <v>35050.01</v>
      </c>
      <c r="AC24" s="96">
        <v>75622</v>
      </c>
      <c r="AD24" s="96"/>
    </row>
    <row r="25" spans="1:30" x14ac:dyDescent="0.25">
      <c r="A25" s="138"/>
      <c r="B25" s="80" t="s">
        <v>888</v>
      </c>
      <c r="C25" s="96">
        <f t="shared" si="0"/>
        <v>12252143.019999998</v>
      </c>
      <c r="D25" s="96">
        <f t="shared" si="9"/>
        <v>3887216.2685000002</v>
      </c>
      <c r="E25" s="96">
        <f t="shared" si="10"/>
        <v>77503.858500000002</v>
      </c>
      <c r="F25" s="97">
        <v>25432.487959999999</v>
      </c>
      <c r="G25" s="97">
        <v>9133.7539199999992</v>
      </c>
      <c r="H25" s="97">
        <v>837.02014999999903</v>
      </c>
      <c r="I25" s="97">
        <f>SUM(J25:K25)</f>
        <v>33199.534520000001</v>
      </c>
      <c r="J25" s="97">
        <v>30380.615050000004</v>
      </c>
      <c r="K25" s="97">
        <v>2818.9194700000003</v>
      </c>
      <c r="L25" s="97">
        <v>8901.061950000003</v>
      </c>
      <c r="M25" s="96">
        <f t="shared" si="11"/>
        <v>3809712.41</v>
      </c>
      <c r="N25" s="96">
        <v>1176193.8700000001</v>
      </c>
      <c r="O25" s="96">
        <v>602134.15</v>
      </c>
      <c r="P25" s="96">
        <v>167646.32999999999</v>
      </c>
      <c r="Q25" s="96">
        <v>280036.76</v>
      </c>
      <c r="R25" s="96">
        <v>1583701.3</v>
      </c>
      <c r="S25" s="96">
        <f t="shared" si="15"/>
        <v>6981487.8299999991</v>
      </c>
      <c r="T25" s="96">
        <v>6147391.9900000002</v>
      </c>
      <c r="U25" s="96">
        <v>614725.89</v>
      </c>
      <c r="V25" s="96">
        <v>91613.43</v>
      </c>
      <c r="W25" s="96">
        <v>17500</v>
      </c>
      <c r="X25" s="96">
        <v>110256.52</v>
      </c>
      <c r="Y25" s="96">
        <f t="shared" si="16"/>
        <v>1460942.78</v>
      </c>
      <c r="Z25" s="96">
        <v>1197140.55</v>
      </c>
      <c r="AA25" s="96">
        <v>106731.31</v>
      </c>
      <c r="AB25" s="96">
        <v>37813.269999999997</v>
      </c>
      <c r="AC25" s="96">
        <v>95064</v>
      </c>
      <c r="AD25" s="96">
        <v>24193.65</v>
      </c>
    </row>
    <row r="26" spans="1:30" x14ac:dyDescent="0.25">
      <c r="A26" s="138"/>
      <c r="B26" s="80" t="s">
        <v>889</v>
      </c>
      <c r="C26" s="96">
        <f t="shared" si="0"/>
        <v>14199102.470000001</v>
      </c>
      <c r="D26" s="96">
        <f t="shared" si="9"/>
        <v>4601097.8061299995</v>
      </c>
      <c r="E26" s="96">
        <f t="shared" si="10"/>
        <v>107136.83613</v>
      </c>
      <c r="F26" s="97">
        <v>23566.790400000002</v>
      </c>
      <c r="G26" s="97">
        <v>11400.07127</v>
      </c>
      <c r="H26" s="97">
        <v>835.55675999999949</v>
      </c>
      <c r="I26" s="97">
        <f>SUM(J26:K26)</f>
        <v>41658.747380000001</v>
      </c>
      <c r="J26" s="97">
        <v>31113.987209999999</v>
      </c>
      <c r="K26" s="97">
        <v>10544.760170000005</v>
      </c>
      <c r="L26" s="97">
        <v>29675.67031999999</v>
      </c>
      <c r="M26" s="96">
        <f t="shared" si="11"/>
        <v>4493960.97</v>
      </c>
      <c r="N26" s="96">
        <v>1342702.87</v>
      </c>
      <c r="O26" s="96">
        <v>675893.01</v>
      </c>
      <c r="P26" s="96">
        <v>189794.91</v>
      </c>
      <c r="Q26" s="96">
        <v>309120.03999999998</v>
      </c>
      <c r="R26" s="96">
        <v>1976450.14</v>
      </c>
      <c r="S26" s="96">
        <f t="shared" si="15"/>
        <v>7976217.54</v>
      </c>
      <c r="T26" s="96">
        <v>7016090.2999999998</v>
      </c>
      <c r="U26" s="96">
        <v>678486.42</v>
      </c>
      <c r="V26" s="96">
        <v>97195.41</v>
      </c>
      <c r="W26" s="96">
        <v>17500</v>
      </c>
      <c r="X26" s="96">
        <v>166945.41</v>
      </c>
      <c r="Y26" s="96">
        <f t="shared" si="16"/>
        <v>1728923.9600000002</v>
      </c>
      <c r="Z26" s="96">
        <v>1366181.37</v>
      </c>
      <c r="AA26" s="96">
        <v>151315.78</v>
      </c>
      <c r="AB26" s="96">
        <v>41218.339999999997</v>
      </c>
      <c r="AC26" s="96">
        <v>100064</v>
      </c>
      <c r="AD26" s="96">
        <v>70144.47</v>
      </c>
    </row>
    <row r="27" spans="1:30" x14ac:dyDescent="0.25">
      <c r="A27" s="138"/>
      <c r="B27" s="80" t="s">
        <v>890</v>
      </c>
      <c r="C27" s="96">
        <f t="shared" si="0"/>
        <v>15812142.709999999</v>
      </c>
      <c r="D27" s="96">
        <f t="shared" si="9"/>
        <v>5040229.97169</v>
      </c>
      <c r="E27" s="96">
        <f t="shared" si="10"/>
        <v>102608.17169000002</v>
      </c>
      <c r="F27" s="70">
        <v>24413.5016</v>
      </c>
      <c r="G27" s="97">
        <v>9143.6204099999995</v>
      </c>
      <c r="H27" s="97">
        <v>716.30253000000005</v>
      </c>
      <c r="I27" s="97">
        <f t="shared" si="14"/>
        <v>31982.503360000002</v>
      </c>
      <c r="J27" s="100">
        <v>26178.25172</v>
      </c>
      <c r="K27" s="100">
        <v>5804.2516400000004</v>
      </c>
      <c r="L27" s="97">
        <v>36352.24379</v>
      </c>
      <c r="M27" s="96">
        <f t="shared" si="11"/>
        <v>4937621.8</v>
      </c>
      <c r="N27" s="96">
        <v>1507709.61</v>
      </c>
      <c r="O27" s="96">
        <v>720137.27</v>
      </c>
      <c r="P27" s="96">
        <v>209881.2</v>
      </c>
      <c r="Q27" s="96">
        <v>351299.88</v>
      </c>
      <c r="R27" s="96">
        <v>2148593.84</v>
      </c>
      <c r="S27" s="96">
        <f t="shared" si="15"/>
        <v>8935519.5800000001</v>
      </c>
      <c r="T27" s="96">
        <v>7884842.5</v>
      </c>
      <c r="U27" s="96">
        <v>759184.43</v>
      </c>
      <c r="V27" s="96">
        <v>107047.24</v>
      </c>
      <c r="W27" s="96">
        <v>17500</v>
      </c>
      <c r="X27" s="96">
        <v>166945.41</v>
      </c>
      <c r="Y27" s="96">
        <f t="shared" si="16"/>
        <v>1939001.33</v>
      </c>
      <c r="Z27" s="96">
        <v>1535781.14</v>
      </c>
      <c r="AA27" s="96">
        <v>178910.35</v>
      </c>
      <c r="AB27" s="96">
        <v>44601.37</v>
      </c>
      <c r="AC27" s="96">
        <v>109564</v>
      </c>
      <c r="AD27" s="96">
        <v>70144.47</v>
      </c>
    </row>
    <row r="28" spans="1:30" x14ac:dyDescent="0.25">
      <c r="A28" s="139"/>
      <c r="B28" s="81" t="s">
        <v>891</v>
      </c>
      <c r="C28" s="96">
        <f t="shared" si="0"/>
        <v>17748741.460000001</v>
      </c>
      <c r="D28" s="96">
        <f t="shared" si="9"/>
        <v>5714044.2206100002</v>
      </c>
      <c r="E28" s="96">
        <f t="shared" si="10"/>
        <v>129142.13060999999</v>
      </c>
      <c r="F28" s="101">
        <v>24685.05791</v>
      </c>
      <c r="G28" s="102">
        <v>11524.12997</v>
      </c>
      <c r="H28" s="101">
        <v>814.78802999999903</v>
      </c>
      <c r="I28" s="97">
        <f t="shared" si="14"/>
        <v>47301.574959999998</v>
      </c>
      <c r="J28" s="103">
        <v>32216.383320000001</v>
      </c>
      <c r="K28" s="103">
        <v>15085.191639999999</v>
      </c>
      <c r="L28" s="101">
        <v>44816.579740000001</v>
      </c>
      <c r="M28" s="96">
        <f t="shared" si="11"/>
        <v>5584902.0899999999</v>
      </c>
      <c r="N28" s="119">
        <v>1669505.73</v>
      </c>
      <c r="O28" s="119">
        <v>799026.17</v>
      </c>
      <c r="P28" s="119">
        <v>226033.29</v>
      </c>
      <c r="Q28" s="119">
        <v>366493.88</v>
      </c>
      <c r="R28" s="119">
        <v>2523843.02</v>
      </c>
      <c r="S28" s="96">
        <f t="shared" si="15"/>
        <v>9998927.4200000018</v>
      </c>
      <c r="T28" s="119">
        <v>8758548.4900000002</v>
      </c>
      <c r="U28" s="119">
        <v>868218.79</v>
      </c>
      <c r="V28" s="119">
        <v>115519.92</v>
      </c>
      <c r="W28" s="119">
        <v>17500</v>
      </c>
      <c r="X28" s="119">
        <v>239140.22</v>
      </c>
      <c r="Y28" s="96">
        <f t="shared" si="16"/>
        <v>2164911.9500000002</v>
      </c>
      <c r="Z28" s="119">
        <v>1703488.29</v>
      </c>
      <c r="AA28" s="119">
        <v>214941.91</v>
      </c>
      <c r="AB28" s="119">
        <v>48627.86</v>
      </c>
      <c r="AC28" s="119">
        <v>118774</v>
      </c>
      <c r="AD28" s="119">
        <v>79079.89</v>
      </c>
    </row>
    <row r="29" spans="1:30" x14ac:dyDescent="0.25">
      <c r="A29" s="139"/>
      <c r="B29" s="81" t="s">
        <v>892</v>
      </c>
      <c r="C29" s="96">
        <f t="shared" si="0"/>
        <v>19723444.119999997</v>
      </c>
      <c r="D29" s="96">
        <f t="shared" si="9"/>
        <v>6360921.2197499992</v>
      </c>
      <c r="E29" s="96">
        <f t="shared" si="10"/>
        <v>123382.86975000001</v>
      </c>
      <c r="F29" s="101">
        <v>24827.598859999998</v>
      </c>
      <c r="G29" s="102">
        <f>13301.19593</f>
        <v>13301.19593</v>
      </c>
      <c r="H29" s="101">
        <v>1056.7588800000001</v>
      </c>
      <c r="I29" s="97">
        <f t="shared" ref="I29:I35" si="17">SUM(J29:K29)</f>
        <v>42062.473770000004</v>
      </c>
      <c r="J29" s="103">
        <v>32919.262710000003</v>
      </c>
      <c r="K29" s="103">
        <v>9143.2110599999996</v>
      </c>
      <c r="L29" s="101">
        <v>42134.84231</v>
      </c>
      <c r="M29" s="96">
        <f t="shared" si="11"/>
        <v>6237538.3499999996</v>
      </c>
      <c r="N29" s="119">
        <v>1830617.84</v>
      </c>
      <c r="O29" s="119">
        <v>924982.33</v>
      </c>
      <c r="P29" s="119">
        <v>235341.27</v>
      </c>
      <c r="Q29" s="119">
        <v>445685.88</v>
      </c>
      <c r="R29" s="119">
        <v>2800911.03</v>
      </c>
      <c r="S29" s="96">
        <f t="shared" si="15"/>
        <v>11097020.050000001</v>
      </c>
      <c r="T29" s="119">
        <v>9634211.8000000007</v>
      </c>
      <c r="U29" s="119">
        <v>998611</v>
      </c>
      <c r="V29" s="119">
        <v>134437.48000000001</v>
      </c>
      <c r="W29" s="119">
        <v>54700</v>
      </c>
      <c r="X29" s="119">
        <v>275059.77</v>
      </c>
      <c r="Y29" s="96">
        <f t="shared" si="16"/>
        <v>2388885.7200000002</v>
      </c>
      <c r="Z29" s="119">
        <v>1871179.26</v>
      </c>
      <c r="AA29" s="119">
        <v>241565.8</v>
      </c>
      <c r="AB29" s="119">
        <v>53643.25</v>
      </c>
      <c r="AC29" s="119">
        <v>126314</v>
      </c>
      <c r="AD29" s="119">
        <v>96183.41</v>
      </c>
    </row>
    <row r="30" spans="1:30" x14ac:dyDescent="0.25">
      <c r="A30" s="139"/>
      <c r="B30" s="81" t="s">
        <v>893</v>
      </c>
      <c r="C30" s="96">
        <f t="shared" si="0"/>
        <v>21796137.649999999</v>
      </c>
      <c r="D30" s="96">
        <f t="shared" si="9"/>
        <v>6999709.2129649986</v>
      </c>
      <c r="E30" s="96">
        <f t="shared" si="10"/>
        <v>192106.75296499973</v>
      </c>
      <c r="F30" s="103">
        <f>25175.0214299999-0.08701</f>
        <v>25174.9344199999</v>
      </c>
      <c r="G30" s="104">
        <f>27499.20706</f>
        <v>27499.207060000001</v>
      </c>
      <c r="H30" s="103">
        <v>2033.351735</v>
      </c>
      <c r="I30" s="97">
        <f t="shared" si="17"/>
        <v>61799.542269999904</v>
      </c>
      <c r="J30" s="105">
        <v>34556.249000000003</v>
      </c>
      <c r="K30" s="105">
        <v>27243.2932699999</v>
      </c>
      <c r="L30" s="103">
        <v>75599.717479999934</v>
      </c>
      <c r="M30" s="96">
        <f t="shared" si="11"/>
        <v>6807602.459999999</v>
      </c>
      <c r="N30" s="120">
        <v>1996788.43</v>
      </c>
      <c r="O30" s="121">
        <v>1001034.21</v>
      </c>
      <c r="P30" s="120">
        <v>276964.74</v>
      </c>
      <c r="Q30" s="120">
        <v>535660.56999999995</v>
      </c>
      <c r="R30" s="120">
        <v>2997154.51</v>
      </c>
      <c r="S30" s="96">
        <f t="shared" si="15"/>
        <v>12337314.120000001</v>
      </c>
      <c r="T30" s="120">
        <v>10507210.630000001</v>
      </c>
      <c r="U30" s="121">
        <v>1313413.1599999999</v>
      </c>
      <c r="V30" s="120">
        <v>185241.84</v>
      </c>
      <c r="W30" s="120">
        <v>54700</v>
      </c>
      <c r="X30" s="120">
        <v>276748.49</v>
      </c>
      <c r="Y30" s="96">
        <f t="shared" si="16"/>
        <v>2651221.0700000003</v>
      </c>
      <c r="Z30" s="120">
        <v>2039245.67</v>
      </c>
      <c r="AA30" s="121">
        <v>288497.45</v>
      </c>
      <c r="AB30" s="120">
        <v>85536.54</v>
      </c>
      <c r="AC30" s="120">
        <v>141758</v>
      </c>
      <c r="AD30" s="120">
        <v>96183.41</v>
      </c>
    </row>
    <row r="31" spans="1:30" x14ac:dyDescent="0.25">
      <c r="A31" s="140"/>
      <c r="B31" s="82"/>
      <c r="C31" s="106"/>
      <c r="D31" s="106"/>
      <c r="E31" s="106"/>
      <c r="F31" s="106"/>
      <c r="G31" s="107"/>
      <c r="H31" s="107"/>
      <c r="I31" s="107"/>
      <c r="J31" s="107"/>
      <c r="K31" s="107"/>
      <c r="L31" s="107"/>
      <c r="M31" s="96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</row>
    <row r="32" spans="1:30" x14ac:dyDescent="0.25">
      <c r="A32" s="138">
        <v>2017</v>
      </c>
      <c r="B32" s="80" t="s">
        <v>882</v>
      </c>
      <c r="C32" s="96">
        <f t="shared" si="0"/>
        <v>1196515.06</v>
      </c>
      <c r="D32" s="96">
        <f>E32+M32</f>
        <v>220582.32921</v>
      </c>
      <c r="E32" s="96">
        <f>F32+G32+H32+I32+L32</f>
        <v>57713.659209999998</v>
      </c>
      <c r="F32" s="96">
        <v>24846.235489999999</v>
      </c>
      <c r="G32" s="96">
        <v>1301.9379300000001</v>
      </c>
      <c r="H32" s="96">
        <v>469.39997</v>
      </c>
      <c r="I32" s="97">
        <f t="shared" si="17"/>
        <v>30409.931329999999</v>
      </c>
      <c r="J32" s="96">
        <v>27498.698</v>
      </c>
      <c r="K32" s="108">
        <v>2911.23333</v>
      </c>
      <c r="L32" s="96">
        <v>686.15449000000001</v>
      </c>
      <c r="M32" s="96">
        <f t="shared" si="11"/>
        <v>162868.67000000001</v>
      </c>
      <c r="N32" s="96">
        <v>162868.67000000001</v>
      </c>
      <c r="O32" s="96"/>
      <c r="P32" s="96"/>
      <c r="Q32" s="96"/>
      <c r="R32" s="96"/>
      <c r="S32" s="96">
        <f t="shared" ref="S32:S37" si="18">SUM(T32:X32)</f>
        <v>866815.64</v>
      </c>
      <c r="T32" s="96">
        <v>866815.64</v>
      </c>
      <c r="U32" s="96"/>
      <c r="V32" s="96"/>
      <c r="W32" s="96"/>
      <c r="X32" s="96"/>
      <c r="Y32" s="96">
        <f t="shared" ref="Y32:Y37" si="19">SUM(Z32:AD32)</f>
        <v>166830.75</v>
      </c>
      <c r="Z32" s="96">
        <v>166830.75</v>
      </c>
      <c r="AA32" s="96"/>
      <c r="AB32" s="96"/>
      <c r="AC32" s="96"/>
      <c r="AD32" s="96"/>
    </row>
    <row r="33" spans="1:30" x14ac:dyDescent="0.25">
      <c r="A33" s="138"/>
      <c r="B33" s="80" t="s">
        <v>883</v>
      </c>
      <c r="C33" s="96">
        <f t="shared" si="0"/>
        <v>2677918.1999999997</v>
      </c>
      <c r="D33" s="96">
        <f t="shared" ref="D33:D36" si="20">E33+M33</f>
        <v>563781.0605599999</v>
      </c>
      <c r="E33" s="96">
        <f t="shared" ref="E33:E36" si="21">F33+G33+H33+I33+L33</f>
        <v>87018.600559999992</v>
      </c>
      <c r="F33" s="96">
        <v>25348.27275</v>
      </c>
      <c r="G33" s="109">
        <v>12435.78448</v>
      </c>
      <c r="H33" s="109">
        <v>2584.5733500000001</v>
      </c>
      <c r="I33" s="97">
        <f t="shared" si="17"/>
        <v>35523.365980000002</v>
      </c>
      <c r="J33" s="109">
        <v>29987.650020000001</v>
      </c>
      <c r="K33" s="110">
        <v>5535.7159600000005</v>
      </c>
      <c r="L33" s="96">
        <v>11126.603999999999</v>
      </c>
      <c r="M33" s="96">
        <f t="shared" si="11"/>
        <v>476762.45999999996</v>
      </c>
      <c r="N33" s="96">
        <v>325517.78999999998</v>
      </c>
      <c r="O33" s="109">
        <v>28522.55</v>
      </c>
      <c r="P33" s="109">
        <v>90983.1</v>
      </c>
      <c r="Q33" s="109"/>
      <c r="R33" s="96">
        <v>31739.02</v>
      </c>
      <c r="S33" s="96">
        <f t="shared" si="18"/>
        <v>1848220.19</v>
      </c>
      <c r="T33" s="96">
        <v>1739842.71</v>
      </c>
      <c r="U33" s="109">
        <v>85035.13</v>
      </c>
      <c r="V33" s="109">
        <v>16872.259999999998</v>
      </c>
      <c r="W33" s="109"/>
      <c r="X33" s="96">
        <v>6470.09</v>
      </c>
      <c r="Y33" s="96">
        <f t="shared" si="19"/>
        <v>352935.55</v>
      </c>
      <c r="Z33" s="96">
        <v>333969.89</v>
      </c>
      <c r="AA33" s="109">
        <v>600</v>
      </c>
      <c r="AB33" s="109">
        <v>14476.66</v>
      </c>
      <c r="AC33" s="109">
        <v>3889</v>
      </c>
      <c r="AD33" s="96"/>
    </row>
    <row r="34" spans="1:30" x14ac:dyDescent="0.25">
      <c r="A34" s="138"/>
      <c r="B34" s="80" t="s">
        <v>884</v>
      </c>
      <c r="C34" s="96">
        <f t="shared" si="0"/>
        <v>5318373.1099999994</v>
      </c>
      <c r="D34" s="96">
        <f t="shared" si="20"/>
        <v>1729381.46102</v>
      </c>
      <c r="E34" s="96">
        <f t="shared" si="21"/>
        <v>110996.73102000001</v>
      </c>
      <c r="F34" s="96">
        <v>24671.084579999999</v>
      </c>
      <c r="G34" s="109">
        <f>13602.18788+3.63797880709171E-12</f>
        <v>13602.187880000003</v>
      </c>
      <c r="H34" s="109">
        <v>1470.13113</v>
      </c>
      <c r="I34" s="97">
        <f t="shared" si="17"/>
        <v>41293.796000000002</v>
      </c>
      <c r="J34" s="109">
        <v>31926.155299999999</v>
      </c>
      <c r="K34" s="110">
        <v>9367.6406999999999</v>
      </c>
      <c r="L34" s="96">
        <v>29959.531429999999</v>
      </c>
      <c r="M34" s="96">
        <f t="shared" si="11"/>
        <v>1618384.73</v>
      </c>
      <c r="N34" s="96">
        <v>489035.91</v>
      </c>
      <c r="O34" s="109">
        <v>339443.71</v>
      </c>
      <c r="P34" s="109">
        <v>151760.95999999999</v>
      </c>
      <c r="Q34" s="109">
        <v>94338.53</v>
      </c>
      <c r="R34" s="96">
        <v>543805.62</v>
      </c>
      <c r="S34" s="96">
        <f t="shared" si="18"/>
        <v>3082165.63</v>
      </c>
      <c r="T34" s="96">
        <v>2609594.84</v>
      </c>
      <c r="U34" s="109">
        <v>348455.86</v>
      </c>
      <c r="V34" s="109">
        <v>46295</v>
      </c>
      <c r="W34" s="109"/>
      <c r="X34" s="96">
        <v>77819.929999999993</v>
      </c>
      <c r="Y34" s="96">
        <f t="shared" si="19"/>
        <v>617822.75000000012</v>
      </c>
      <c r="Z34" s="96">
        <v>503024.76</v>
      </c>
      <c r="AA34" s="109">
        <v>53052.06</v>
      </c>
      <c r="AB34" s="109">
        <v>29793.77</v>
      </c>
      <c r="AC34" s="109">
        <v>31952.16</v>
      </c>
      <c r="AD34" s="96"/>
    </row>
    <row r="35" spans="1:30" x14ac:dyDescent="0.25">
      <c r="A35" s="138"/>
      <c r="B35" s="80" t="s">
        <v>885</v>
      </c>
      <c r="C35" s="96">
        <f t="shared" si="0"/>
        <v>6515030.5499999998</v>
      </c>
      <c r="D35" s="96">
        <f t="shared" si="20"/>
        <v>1880750.4950199998</v>
      </c>
      <c r="E35" s="96">
        <f t="shared" si="21"/>
        <v>99928.195020000014</v>
      </c>
      <c r="F35" s="109">
        <v>25058.463449999999</v>
      </c>
      <c r="G35" s="109">
        <v>13938.50973</v>
      </c>
      <c r="H35" s="96">
        <v>1722.8931499999999</v>
      </c>
      <c r="I35" s="97">
        <f t="shared" si="17"/>
        <v>40998.962180000002</v>
      </c>
      <c r="J35" s="111">
        <v>31609.135450000002</v>
      </c>
      <c r="K35" s="110">
        <f>9389.82673</f>
        <v>9389.8267300000007</v>
      </c>
      <c r="L35" s="96">
        <v>18209.36651</v>
      </c>
      <c r="M35" s="96">
        <f t="shared" si="11"/>
        <v>1780822.2999999998</v>
      </c>
      <c r="N35" s="96">
        <v>651473.48</v>
      </c>
      <c r="O35" s="96">
        <v>339443.71</v>
      </c>
      <c r="P35" s="96">
        <v>151760.95999999999</v>
      </c>
      <c r="Q35" s="96">
        <v>94338.53</v>
      </c>
      <c r="R35" s="96">
        <v>543805.62</v>
      </c>
      <c r="S35" s="96">
        <f t="shared" si="18"/>
        <v>3949688.98</v>
      </c>
      <c r="T35" s="96">
        <v>3477118.19</v>
      </c>
      <c r="U35" s="96">
        <v>348455.86</v>
      </c>
      <c r="V35" s="96">
        <v>46295</v>
      </c>
      <c r="W35" s="96"/>
      <c r="X35" s="96">
        <v>77819.929999999993</v>
      </c>
      <c r="Y35" s="96">
        <f t="shared" si="19"/>
        <v>784519.27000000014</v>
      </c>
      <c r="Z35" s="96">
        <v>669721.28</v>
      </c>
      <c r="AA35" s="96">
        <v>53052.06</v>
      </c>
      <c r="AB35" s="96">
        <v>29793.77</v>
      </c>
      <c r="AC35" s="96">
        <v>31952.16</v>
      </c>
      <c r="AD35" s="96"/>
    </row>
    <row r="36" spans="1:30" x14ac:dyDescent="0.25">
      <c r="A36" s="138"/>
      <c r="B36" s="80" t="s">
        <v>886</v>
      </c>
      <c r="C36" s="96">
        <f t="shared" si="0"/>
        <v>8516866.6699999999</v>
      </c>
      <c r="D36" s="96">
        <f t="shared" si="20"/>
        <v>2614727.8174899998</v>
      </c>
      <c r="E36" s="96">
        <f t="shared" si="21"/>
        <v>108203.85748999999</v>
      </c>
      <c r="F36" s="96">
        <v>25176.423500000001</v>
      </c>
      <c r="G36" s="96">
        <v>14788.43672</v>
      </c>
      <c r="H36" s="96">
        <v>1029.37871</v>
      </c>
      <c r="I36" s="97">
        <f>SUM(J36:K36)</f>
        <v>39702.245540000004</v>
      </c>
      <c r="J36" s="109">
        <v>31959.173699999999</v>
      </c>
      <c r="K36" s="109">
        <f>7742.36933+0.70251</f>
        <v>7743.0718400000005</v>
      </c>
      <c r="L36" s="96">
        <v>27507.373019999999</v>
      </c>
      <c r="M36" s="96">
        <f t="shared" si="11"/>
        <v>2506523.96</v>
      </c>
      <c r="N36" s="96">
        <v>814446.49</v>
      </c>
      <c r="O36" s="96">
        <v>411003.31</v>
      </c>
      <c r="P36" s="96">
        <v>155584.72</v>
      </c>
      <c r="Q36" s="96">
        <v>173397.27</v>
      </c>
      <c r="R36" s="96">
        <v>952092.17</v>
      </c>
      <c r="S36" s="96">
        <f t="shared" si="18"/>
        <v>4938372.53</v>
      </c>
      <c r="T36" s="96">
        <v>4350434.3600000003</v>
      </c>
      <c r="U36" s="96">
        <v>448993.3</v>
      </c>
      <c r="V36" s="96">
        <v>61124.94</v>
      </c>
      <c r="W36" s="96"/>
      <c r="X36" s="96">
        <v>77819.929999999993</v>
      </c>
      <c r="Y36" s="96">
        <f t="shared" si="19"/>
        <v>1071970.18</v>
      </c>
      <c r="Z36" s="96">
        <v>835702.85</v>
      </c>
      <c r="AA36" s="96">
        <v>159152.20000000001</v>
      </c>
      <c r="AB36" s="96">
        <v>30105.97</v>
      </c>
      <c r="AC36" s="96">
        <v>47009.16</v>
      </c>
      <c r="AD36" s="96"/>
    </row>
    <row r="37" spans="1:30" x14ac:dyDescent="0.25">
      <c r="A37" s="138"/>
      <c r="B37" s="80" t="s">
        <v>887</v>
      </c>
      <c r="C37" s="96">
        <f t="shared" si="0"/>
        <v>10380671.35</v>
      </c>
      <c r="D37" s="96">
        <f>E37+M37</f>
        <v>3319365.8457800001</v>
      </c>
      <c r="E37" s="96">
        <f>F37+G37+H37+I37+L37</f>
        <v>106702.39577999998</v>
      </c>
      <c r="F37" s="96">
        <v>25102.682019999993</v>
      </c>
      <c r="G37" s="96">
        <v>10844.51352</v>
      </c>
      <c r="H37" s="96">
        <v>772.52707000000009</v>
      </c>
      <c r="I37" s="97">
        <f>SUM(J37:K37)</f>
        <v>39202.052119999978</v>
      </c>
      <c r="J37" s="96">
        <v>32126.547020000002</v>
      </c>
      <c r="K37" s="96">
        <v>7075.5050999999803</v>
      </c>
      <c r="L37" s="96">
        <v>30780.621050000002</v>
      </c>
      <c r="M37" s="96">
        <f t="shared" si="11"/>
        <v>3212663.45</v>
      </c>
      <c r="N37" s="96">
        <v>974858.23999999999</v>
      </c>
      <c r="O37" s="96">
        <v>450474.83</v>
      </c>
      <c r="P37" s="96">
        <v>160522.79999999999</v>
      </c>
      <c r="Q37" s="96">
        <v>199364.27</v>
      </c>
      <c r="R37" s="96">
        <v>1427443.31</v>
      </c>
      <c r="S37" s="96">
        <f t="shared" si="18"/>
        <v>5903105.4299999997</v>
      </c>
      <c r="T37" s="96">
        <v>5228049.84</v>
      </c>
      <c r="U37" s="96">
        <v>509174.09</v>
      </c>
      <c r="V37" s="96">
        <v>70949.87</v>
      </c>
      <c r="W37" s="96"/>
      <c r="X37" s="96">
        <v>94931.63</v>
      </c>
      <c r="Y37" s="96">
        <f t="shared" si="19"/>
        <v>1264902.47</v>
      </c>
      <c r="Z37" s="96">
        <v>1005725.25</v>
      </c>
      <c r="AA37" s="96">
        <v>167994.83</v>
      </c>
      <c r="AB37" s="96">
        <v>33186.230000000003</v>
      </c>
      <c r="AC37" s="96">
        <v>57996.160000000003</v>
      </c>
      <c r="AD37" s="96"/>
    </row>
    <row r="38" spans="1:30" x14ac:dyDescent="0.25">
      <c r="A38" s="138"/>
      <c r="B38" s="80" t="s">
        <v>888</v>
      </c>
      <c r="C38" s="96">
        <f t="shared" si="0"/>
        <v>12003370.84</v>
      </c>
      <c r="D38" s="96">
        <f>E38+M38</f>
        <v>3727994.7673800001</v>
      </c>
      <c r="E38" s="96">
        <f>F38+G38+H38+I38+L38</f>
        <v>109225.46738000003</v>
      </c>
      <c r="F38" s="96">
        <v>24978.209360000001</v>
      </c>
      <c r="G38" s="96">
        <v>11062.969240000006</v>
      </c>
      <c r="H38" s="96">
        <v>935.6237799999999</v>
      </c>
      <c r="I38" s="97">
        <f>SUM(J38:K38)</f>
        <v>45737.674990000021</v>
      </c>
      <c r="J38" s="96">
        <v>36228.048600000002</v>
      </c>
      <c r="K38" s="96">
        <v>9509.6263900000195</v>
      </c>
      <c r="L38" s="96">
        <v>26510.990009999994</v>
      </c>
      <c r="M38" s="96">
        <f t="shared" si="11"/>
        <v>3618769.3000000003</v>
      </c>
      <c r="N38" s="96">
        <v>1133480.31</v>
      </c>
      <c r="O38" s="96">
        <v>506945.75</v>
      </c>
      <c r="P38" s="96">
        <v>164500.6</v>
      </c>
      <c r="Q38" s="96">
        <v>216664.27</v>
      </c>
      <c r="R38" s="96">
        <v>1597178.37</v>
      </c>
      <c r="S38" s="96">
        <f>SUM(T38:X38)</f>
        <v>6921970.5999999996</v>
      </c>
      <c r="T38" s="96">
        <v>6105317.1699999999</v>
      </c>
      <c r="U38" s="96">
        <v>594887.16</v>
      </c>
      <c r="V38" s="96">
        <v>75681.179999999993</v>
      </c>
      <c r="W38" s="96"/>
      <c r="X38" s="96">
        <v>146085.09</v>
      </c>
      <c r="Y38" s="96">
        <f>SUM(Z38:AD38)</f>
        <v>1462630.9399999997</v>
      </c>
      <c r="Z38" s="96">
        <v>1174721.94</v>
      </c>
      <c r="AA38" s="96">
        <v>180887.4</v>
      </c>
      <c r="AB38" s="96">
        <v>39068.44</v>
      </c>
      <c r="AC38" s="96">
        <v>67953.16</v>
      </c>
      <c r="AD38" s="96"/>
    </row>
    <row r="39" spans="1:30" x14ac:dyDescent="0.25">
      <c r="A39" s="138"/>
      <c r="B39" s="80" t="s">
        <v>889</v>
      </c>
      <c r="C39" s="96">
        <f t="shared" si="0"/>
        <v>13672295.9</v>
      </c>
      <c r="D39" s="96">
        <f>E39+M39</f>
        <v>4213296.8438999997</v>
      </c>
      <c r="E39" s="96">
        <f>F39+G39+H39+I39+L39</f>
        <v>106809.34389999999</v>
      </c>
      <c r="F39" s="96">
        <v>24661.182910000003</v>
      </c>
      <c r="G39" s="96">
        <v>11634.678899999999</v>
      </c>
      <c r="H39" s="96">
        <v>785.79655000000093</v>
      </c>
      <c r="I39" s="100">
        <f>SUM(J39:K39)</f>
        <v>36402.685249999995</v>
      </c>
      <c r="J39" s="109">
        <v>27800.572889999999</v>
      </c>
      <c r="K39" s="109">
        <v>8602.1123599999992</v>
      </c>
      <c r="L39" s="96">
        <v>33325.000289999996</v>
      </c>
      <c r="M39" s="96">
        <f t="shared" si="11"/>
        <v>4106487.5</v>
      </c>
      <c r="N39" s="96">
        <v>1294123.8600000001</v>
      </c>
      <c r="O39" s="96">
        <v>586147.26</v>
      </c>
      <c r="P39" s="96">
        <v>182591.77</v>
      </c>
      <c r="Q39" s="96">
        <v>254022.27</v>
      </c>
      <c r="R39" s="96">
        <v>1789602.34</v>
      </c>
      <c r="S39" s="96">
        <f>SUM(T39:X39)</f>
        <v>7904491.8899999997</v>
      </c>
      <c r="T39" s="96">
        <v>6973759.6799999997</v>
      </c>
      <c r="U39" s="96">
        <v>657321.21</v>
      </c>
      <c r="V39" s="96">
        <v>82683.009999999995</v>
      </c>
      <c r="W39" s="96"/>
      <c r="X39" s="96">
        <v>190727.99</v>
      </c>
      <c r="Y39" s="96">
        <f>SUM(Z39:AD39)</f>
        <v>1661316.51</v>
      </c>
      <c r="Z39" s="96">
        <v>1343161.81</v>
      </c>
      <c r="AA39" s="96">
        <v>196834.83</v>
      </c>
      <c r="AB39" s="96">
        <v>43399.71</v>
      </c>
      <c r="AC39" s="96">
        <v>77920.160000000003</v>
      </c>
      <c r="AD39" s="96"/>
    </row>
    <row r="40" spans="1:30" x14ac:dyDescent="0.25">
      <c r="A40" s="138"/>
      <c r="B40" s="80" t="s">
        <v>890</v>
      </c>
      <c r="C40" s="96">
        <f t="shared" si="0"/>
        <v>15341898.230000002</v>
      </c>
      <c r="D40" s="96"/>
      <c r="E40" s="96"/>
      <c r="F40" s="96"/>
      <c r="G40" s="96"/>
      <c r="H40" s="96"/>
      <c r="I40" s="96"/>
      <c r="J40" s="96"/>
      <c r="K40" s="96"/>
      <c r="L40" s="96"/>
      <c r="M40" s="96">
        <f t="shared" si="11"/>
        <v>4586382.04</v>
      </c>
      <c r="N40" s="96">
        <v>1451898.89</v>
      </c>
      <c r="O40" s="96">
        <v>649380.17000000004</v>
      </c>
      <c r="P40" s="96">
        <v>191077.55</v>
      </c>
      <c r="Q40" s="96">
        <v>296011.45</v>
      </c>
      <c r="R40" s="96">
        <v>1998013.98</v>
      </c>
      <c r="S40" s="96">
        <f t="shared" ref="S40:S43" si="22">SUM(T40:X40)</f>
        <v>8897838.6100000013</v>
      </c>
      <c r="T40" s="96">
        <v>7844348.8099999996</v>
      </c>
      <c r="U40" s="96">
        <v>711283.19999999995</v>
      </c>
      <c r="V40" s="96">
        <v>94443.39</v>
      </c>
      <c r="W40" s="96"/>
      <c r="X40" s="96">
        <v>247763.21</v>
      </c>
      <c r="Y40" s="96">
        <f t="shared" ref="Y40:Y43" si="23">SUM(Z40:AD40)</f>
        <v>1857677.58</v>
      </c>
      <c r="Z40" s="96">
        <v>1509162.02</v>
      </c>
      <c r="AA40" s="96">
        <v>200338.33</v>
      </c>
      <c r="AB40" s="96">
        <v>44894.559999999998</v>
      </c>
      <c r="AC40" s="96">
        <v>86115.76</v>
      </c>
      <c r="AD40" s="96">
        <v>17166.91</v>
      </c>
    </row>
    <row r="41" spans="1:30" x14ac:dyDescent="0.25">
      <c r="A41" s="139"/>
      <c r="B41" s="81" t="s">
        <v>891</v>
      </c>
      <c r="C41" s="96">
        <f t="shared" si="0"/>
        <v>17520531.329999998</v>
      </c>
      <c r="D41" s="96"/>
      <c r="E41" s="96"/>
      <c r="F41" s="96"/>
      <c r="G41" s="96"/>
      <c r="H41" s="96"/>
      <c r="I41" s="96"/>
      <c r="J41" s="96"/>
      <c r="K41" s="96"/>
      <c r="L41" s="96"/>
      <c r="M41" s="96">
        <f t="shared" si="11"/>
        <v>5579543.1399999997</v>
      </c>
      <c r="N41" s="96">
        <v>1610626.13</v>
      </c>
      <c r="O41" s="96">
        <v>835480.71</v>
      </c>
      <c r="P41" s="96">
        <v>217030.57</v>
      </c>
      <c r="Q41" s="96">
        <v>335455.27</v>
      </c>
      <c r="R41" s="96">
        <v>2580950.46</v>
      </c>
      <c r="S41" s="96">
        <f t="shared" si="22"/>
        <v>9872903.5399999991</v>
      </c>
      <c r="T41" s="96">
        <v>8708729.6199999992</v>
      </c>
      <c r="U41" s="96">
        <v>809475.46</v>
      </c>
      <c r="V41" s="96">
        <v>104835.25</v>
      </c>
      <c r="W41" s="96">
        <v>2100</v>
      </c>
      <c r="X41" s="96">
        <v>247763.21</v>
      </c>
      <c r="Y41" s="96">
        <f t="shared" si="23"/>
        <v>2068084.6500000001</v>
      </c>
      <c r="Z41" s="96">
        <v>1677566.55</v>
      </c>
      <c r="AA41" s="96">
        <v>224966.33</v>
      </c>
      <c r="AB41" s="96">
        <v>53852.1</v>
      </c>
      <c r="AC41" s="96">
        <v>94532.76</v>
      </c>
      <c r="AD41" s="96">
        <v>17166.91</v>
      </c>
    </row>
    <row r="42" spans="1:30" x14ac:dyDescent="0.25">
      <c r="A42" s="139"/>
      <c r="B42" s="81" t="s">
        <v>892</v>
      </c>
      <c r="C42" s="96">
        <f t="shared" si="0"/>
        <v>19729038.760000002</v>
      </c>
      <c r="D42" s="96"/>
      <c r="E42" s="96"/>
      <c r="F42" s="96"/>
      <c r="G42" s="96"/>
      <c r="H42" s="96"/>
      <c r="I42" s="96"/>
      <c r="J42" s="96"/>
      <c r="K42" s="96"/>
      <c r="L42" s="96"/>
      <c r="M42" s="96">
        <f t="shared" si="11"/>
        <v>6486996.0800000001</v>
      </c>
      <c r="N42" s="96">
        <v>1777113.01</v>
      </c>
      <c r="O42" s="96">
        <v>965926.73</v>
      </c>
      <c r="P42" s="96">
        <v>222508.27</v>
      </c>
      <c r="Q42" s="96">
        <v>371026.29</v>
      </c>
      <c r="R42" s="96">
        <v>3150421.78</v>
      </c>
      <c r="S42" s="96">
        <f t="shared" si="22"/>
        <v>10938342.73</v>
      </c>
      <c r="T42" s="96">
        <v>9576856.8200000003</v>
      </c>
      <c r="U42" s="96">
        <v>985400.77</v>
      </c>
      <c r="V42" s="96">
        <v>126221.93</v>
      </c>
      <c r="W42" s="96">
        <v>2100</v>
      </c>
      <c r="X42" s="96">
        <v>247763.21</v>
      </c>
      <c r="Y42" s="96">
        <f t="shared" si="23"/>
        <v>2303699.9499999997</v>
      </c>
      <c r="Z42" s="96">
        <v>1847189.48</v>
      </c>
      <c r="AA42" s="96">
        <v>269513.61</v>
      </c>
      <c r="AB42" s="96">
        <v>58287.1</v>
      </c>
      <c r="AC42" s="96">
        <v>98709.759999999995</v>
      </c>
      <c r="AD42" s="96">
        <v>30000</v>
      </c>
    </row>
    <row r="43" spans="1:30" x14ac:dyDescent="0.25">
      <c r="A43" s="139"/>
      <c r="B43" s="81" t="s">
        <v>893</v>
      </c>
      <c r="C43" s="96">
        <f t="shared" si="0"/>
        <v>21945524.159999996</v>
      </c>
      <c r="D43" s="96"/>
      <c r="E43" s="96"/>
      <c r="F43" s="96"/>
      <c r="G43" s="96"/>
      <c r="H43" s="96"/>
      <c r="I43" s="96"/>
      <c r="J43" s="96"/>
      <c r="K43" s="96"/>
      <c r="L43" s="96"/>
      <c r="M43" s="96">
        <f t="shared" si="11"/>
        <v>7081583.6699999999</v>
      </c>
      <c r="N43" s="96">
        <v>1927966.83</v>
      </c>
      <c r="O43" s="96">
        <v>1079569.07</v>
      </c>
      <c r="P43" s="96">
        <v>242555.25</v>
      </c>
      <c r="Q43" s="96">
        <v>411288.29</v>
      </c>
      <c r="R43" s="96">
        <v>3420204.23</v>
      </c>
      <c r="S43" s="96">
        <f t="shared" si="22"/>
        <v>12305191.679999998</v>
      </c>
      <c r="T43" s="96">
        <v>10451783.869999999</v>
      </c>
      <c r="U43" s="96">
        <v>1257016.33</v>
      </c>
      <c r="V43" s="96">
        <v>179147.36</v>
      </c>
      <c r="W43" s="96">
        <v>24872</v>
      </c>
      <c r="X43" s="96">
        <v>392372.12</v>
      </c>
      <c r="Y43" s="96">
        <f t="shared" si="23"/>
        <v>2558748.8099999996</v>
      </c>
      <c r="Z43" s="96">
        <v>2015247.41</v>
      </c>
      <c r="AA43" s="96">
        <v>317178.81</v>
      </c>
      <c r="AB43" s="96">
        <v>75131.42</v>
      </c>
      <c r="AC43" s="96">
        <v>100559.76</v>
      </c>
      <c r="AD43" s="96">
        <v>50631.41</v>
      </c>
    </row>
    <row r="44" spans="1:30" x14ac:dyDescent="0.25">
      <c r="A44" s="140"/>
      <c r="B44" s="82"/>
      <c r="C44" s="106"/>
      <c r="D44" s="106"/>
      <c r="E44" s="106"/>
      <c r="F44" s="106"/>
      <c r="G44" s="106"/>
      <c r="H44" s="106"/>
      <c r="I44" s="106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</row>
    <row r="45" spans="1:30" x14ac:dyDescent="0.25">
      <c r="A45" s="138">
        <v>2018</v>
      </c>
      <c r="B45" s="80" t="s">
        <v>882</v>
      </c>
      <c r="C45" s="96">
        <f t="shared" ref="C45:C56" si="24">M45+S45+Y45</f>
        <v>1435470.9700000002</v>
      </c>
      <c r="D45" s="96">
        <f>E45+M45</f>
        <v>410305.84921000001</v>
      </c>
      <c r="E45" s="96">
        <f>F45+G45+H45+I45+L45</f>
        <v>57713.659209999998</v>
      </c>
      <c r="F45" s="96">
        <v>24846.235489999999</v>
      </c>
      <c r="G45" s="96">
        <v>1301.9379300000001</v>
      </c>
      <c r="H45" s="96">
        <v>469.39997</v>
      </c>
      <c r="I45" s="97">
        <f t="shared" ref="I45:I48" si="25">SUM(J45:K45)</f>
        <v>30409.931329999999</v>
      </c>
      <c r="J45" s="96">
        <v>27498.698</v>
      </c>
      <c r="K45" s="108">
        <v>2911.23333</v>
      </c>
      <c r="L45" s="96">
        <v>686.15449000000001</v>
      </c>
      <c r="M45" s="96">
        <f t="shared" ref="M45:M56" si="26">SUM(N45:R45)</f>
        <v>352592.19</v>
      </c>
      <c r="N45" s="96">
        <v>158619.51</v>
      </c>
      <c r="O45" s="96">
        <v>128600.95</v>
      </c>
      <c r="P45" s="96">
        <v>65371.73</v>
      </c>
      <c r="Q45" s="96"/>
      <c r="R45" s="96"/>
      <c r="S45" s="96">
        <f t="shared" ref="S45:S50" si="27">SUM(T45:X45)</f>
        <v>908056.71000000008</v>
      </c>
      <c r="T45" s="96">
        <v>892210.28</v>
      </c>
      <c r="U45" s="96">
        <v>3986</v>
      </c>
      <c r="V45" s="96">
        <v>11860.43</v>
      </c>
      <c r="W45" s="96"/>
      <c r="X45" s="96"/>
      <c r="Y45" s="96">
        <f t="shared" ref="Y45:Y50" si="28">SUM(Z45:AD45)</f>
        <v>174822.06999999998</v>
      </c>
      <c r="Z45" s="96">
        <v>174383.11</v>
      </c>
      <c r="AA45" s="96"/>
      <c r="AB45" s="96">
        <v>438.96</v>
      </c>
      <c r="AC45" s="96"/>
      <c r="AD45" s="96"/>
    </row>
    <row r="46" spans="1:30" x14ac:dyDescent="0.25">
      <c r="A46" s="138"/>
      <c r="B46" s="80" t="s">
        <v>883</v>
      </c>
      <c r="C46" s="96">
        <f t="shared" si="24"/>
        <v>3404293.21</v>
      </c>
      <c r="D46" s="96">
        <f t="shared" ref="D46:D49" si="29">E46+M46</f>
        <v>1042139.94056</v>
      </c>
      <c r="E46" s="96">
        <f t="shared" ref="E46:E49" si="30">F46+G46+H46+I46+L46</f>
        <v>87018.600559999992</v>
      </c>
      <c r="F46" s="96">
        <v>25348.27275</v>
      </c>
      <c r="G46" s="109">
        <v>12435.78448</v>
      </c>
      <c r="H46" s="109">
        <v>2584.5733500000001</v>
      </c>
      <c r="I46" s="97">
        <f t="shared" si="25"/>
        <v>35523.365980000002</v>
      </c>
      <c r="J46" s="109">
        <v>29987.650020000001</v>
      </c>
      <c r="K46" s="110">
        <v>5535.7159600000005</v>
      </c>
      <c r="L46" s="96">
        <v>11126.603999999999</v>
      </c>
      <c r="M46" s="96">
        <f t="shared" si="26"/>
        <v>955121.34000000008</v>
      </c>
      <c r="N46" s="96">
        <v>319641.03000000003</v>
      </c>
      <c r="O46" s="109">
        <v>250483.56</v>
      </c>
      <c r="P46" s="109">
        <v>80623.37</v>
      </c>
      <c r="Q46" s="109">
        <v>19894.2</v>
      </c>
      <c r="R46" s="96">
        <v>284479.18</v>
      </c>
      <c r="S46" s="96">
        <f t="shared" si="27"/>
        <v>2069131.11</v>
      </c>
      <c r="T46" s="96">
        <v>1784489.41</v>
      </c>
      <c r="U46" s="109">
        <v>185342.55</v>
      </c>
      <c r="V46" s="109">
        <v>24697.32</v>
      </c>
      <c r="W46" s="109"/>
      <c r="X46" s="96">
        <v>74601.83</v>
      </c>
      <c r="Y46" s="96">
        <f t="shared" si="28"/>
        <v>380040.76</v>
      </c>
      <c r="Z46" s="96">
        <v>350093.31</v>
      </c>
      <c r="AA46" s="109">
        <v>14679.06</v>
      </c>
      <c r="AB46" s="109">
        <v>7087.39</v>
      </c>
      <c r="AC46" s="109">
        <v>8181</v>
      </c>
      <c r="AD46" s="96"/>
    </row>
    <row r="47" spans="1:30" x14ac:dyDescent="0.25">
      <c r="A47" s="138"/>
      <c r="B47" s="80" t="s">
        <v>884</v>
      </c>
      <c r="C47" s="96">
        <f t="shared" si="24"/>
        <v>5342535.6399999997</v>
      </c>
      <c r="D47" s="96">
        <f t="shared" si="29"/>
        <v>1702278.7910200001</v>
      </c>
      <c r="E47" s="96">
        <f t="shared" si="30"/>
        <v>110996.73102000001</v>
      </c>
      <c r="F47" s="96">
        <v>24671.084579999999</v>
      </c>
      <c r="G47" s="109">
        <f>13602.18788+3.63797880709171E-12</f>
        <v>13602.187880000003</v>
      </c>
      <c r="H47" s="109">
        <v>1470.13113</v>
      </c>
      <c r="I47" s="97">
        <f t="shared" si="25"/>
        <v>41293.796000000002</v>
      </c>
      <c r="J47" s="109">
        <v>31926.155299999999</v>
      </c>
      <c r="K47" s="110">
        <v>9367.6406999999999</v>
      </c>
      <c r="L47" s="96">
        <v>29959.531429999999</v>
      </c>
      <c r="M47" s="96">
        <f t="shared" si="26"/>
        <v>1591282.06</v>
      </c>
      <c r="N47" s="96">
        <v>480856.08</v>
      </c>
      <c r="O47" s="109">
        <v>299806.11</v>
      </c>
      <c r="P47" s="109">
        <v>88020.58</v>
      </c>
      <c r="Q47" s="109">
        <v>181321.69</v>
      </c>
      <c r="R47" s="96">
        <v>541277.6</v>
      </c>
      <c r="S47" s="96">
        <f t="shared" si="27"/>
        <v>3145163.4400000004</v>
      </c>
      <c r="T47" s="96">
        <v>2672425.56</v>
      </c>
      <c r="U47" s="109">
        <v>291219.84999999998</v>
      </c>
      <c r="V47" s="109">
        <v>37506.120000000003</v>
      </c>
      <c r="W47" s="109"/>
      <c r="X47" s="96">
        <v>144011.91</v>
      </c>
      <c r="Y47" s="96">
        <f t="shared" si="28"/>
        <v>606090.14</v>
      </c>
      <c r="Z47" s="96">
        <v>526252.04</v>
      </c>
      <c r="AA47" s="109">
        <v>32467.23</v>
      </c>
      <c r="AB47" s="109">
        <v>20094.169999999998</v>
      </c>
      <c r="AC47" s="109">
        <v>27276.7</v>
      </c>
      <c r="AD47" s="96"/>
    </row>
    <row r="48" spans="1:30" x14ac:dyDescent="0.25">
      <c r="A48" s="138"/>
      <c r="B48" s="80" t="s">
        <v>885</v>
      </c>
      <c r="C48" s="96">
        <f t="shared" si="24"/>
        <v>7751662.7599999998</v>
      </c>
      <c r="D48" s="96">
        <f t="shared" si="29"/>
        <v>2653634.4550199998</v>
      </c>
      <c r="E48" s="96">
        <f t="shared" si="30"/>
        <v>99928.195020000014</v>
      </c>
      <c r="F48" s="109">
        <v>25058.463449999999</v>
      </c>
      <c r="G48" s="109">
        <v>13938.50973</v>
      </c>
      <c r="H48" s="96">
        <v>1722.8931499999999</v>
      </c>
      <c r="I48" s="97">
        <f t="shared" si="25"/>
        <v>40998.962180000002</v>
      </c>
      <c r="J48" s="111">
        <v>31609.135450000002</v>
      </c>
      <c r="K48" s="110">
        <f>9389.82673</f>
        <v>9389.8267300000007</v>
      </c>
      <c r="L48" s="96">
        <v>18209.36651</v>
      </c>
      <c r="M48" s="96">
        <f t="shared" si="26"/>
        <v>2553706.2599999998</v>
      </c>
      <c r="N48" s="96">
        <v>641793.41</v>
      </c>
      <c r="O48" s="96">
        <v>555799.73</v>
      </c>
      <c r="P48" s="96">
        <v>139783.93</v>
      </c>
      <c r="Q48" s="96">
        <v>228956.19</v>
      </c>
      <c r="R48" s="96">
        <v>987373</v>
      </c>
      <c r="S48" s="96">
        <f>T48+U48+V48+W48+X48</f>
        <v>4232444.01</v>
      </c>
      <c r="T48" s="96">
        <v>3564608.7</v>
      </c>
      <c r="U48" s="96">
        <v>449809.45</v>
      </c>
      <c r="V48" s="96">
        <v>56400.05</v>
      </c>
      <c r="W48" s="96"/>
      <c r="X48" s="96">
        <v>161625.81</v>
      </c>
      <c r="Y48" s="96">
        <f t="shared" si="28"/>
        <v>965512.49000000011</v>
      </c>
      <c r="Z48" s="96">
        <v>701046.85</v>
      </c>
      <c r="AA48" s="96">
        <v>193233.43</v>
      </c>
      <c r="AB48" s="96">
        <v>20548.55</v>
      </c>
      <c r="AC48" s="96">
        <v>50683.66</v>
      </c>
      <c r="AD48" s="96"/>
    </row>
    <row r="49" spans="1:30" x14ac:dyDescent="0.25">
      <c r="A49" s="138"/>
      <c r="B49" s="80" t="s">
        <v>886</v>
      </c>
      <c r="C49" s="96">
        <f t="shared" si="24"/>
        <v>9512583.6400000006</v>
      </c>
      <c r="D49" s="96">
        <f t="shared" si="29"/>
        <v>3137582.8174899998</v>
      </c>
      <c r="E49" s="96">
        <f t="shared" si="30"/>
        <v>108203.85748999999</v>
      </c>
      <c r="F49" s="96">
        <v>25176.423500000001</v>
      </c>
      <c r="G49" s="96">
        <v>14788.43672</v>
      </c>
      <c r="H49" s="96">
        <v>1029.37871</v>
      </c>
      <c r="I49" s="97">
        <f>SUM(J49:K49)</f>
        <v>39702.245540000004</v>
      </c>
      <c r="J49" s="109">
        <v>31959.173699999999</v>
      </c>
      <c r="K49" s="109">
        <f>7742.36933+0.70251</f>
        <v>7743.0718400000005</v>
      </c>
      <c r="L49" s="96">
        <v>27507.373019999999</v>
      </c>
      <c r="M49" s="96">
        <f t="shared" si="26"/>
        <v>3029378.96</v>
      </c>
      <c r="N49" s="96">
        <v>811602.06</v>
      </c>
      <c r="O49" s="96">
        <v>600789.87</v>
      </c>
      <c r="P49" s="96">
        <v>145419.16</v>
      </c>
      <c r="Q49" s="96">
        <v>292442.64</v>
      </c>
      <c r="R49" s="96">
        <v>1179125.23</v>
      </c>
      <c r="S49" s="96">
        <f>T49+U49+V49+W49+X49</f>
        <v>5301682.3800000008</v>
      </c>
      <c r="T49" s="96">
        <v>4460848.21</v>
      </c>
      <c r="U49" s="96">
        <v>567679.53</v>
      </c>
      <c r="V49" s="96">
        <v>71551.7</v>
      </c>
      <c r="W49" s="96"/>
      <c r="X49" s="96">
        <v>201602.94</v>
      </c>
      <c r="Y49" s="96">
        <f t="shared" si="28"/>
        <v>1181522.3</v>
      </c>
      <c r="Z49" s="96">
        <v>874975.82</v>
      </c>
      <c r="AA49" s="96">
        <v>209946.73</v>
      </c>
      <c r="AB49" s="96">
        <v>30216.6</v>
      </c>
      <c r="AC49" s="96">
        <v>66383.149999999994</v>
      </c>
      <c r="AD49" s="96"/>
    </row>
    <row r="50" spans="1:30" x14ac:dyDescent="0.25">
      <c r="A50" s="138"/>
      <c r="B50" s="80" t="s">
        <v>887</v>
      </c>
      <c r="C50" s="96">
        <f t="shared" si="24"/>
        <v>11284760.09</v>
      </c>
      <c r="D50" s="96">
        <f>E50+M50</f>
        <v>3599908.1757799997</v>
      </c>
      <c r="E50" s="96">
        <f>F50+G50+H50+I50+L50</f>
        <v>106702.39577999998</v>
      </c>
      <c r="F50" s="96">
        <v>25102.682019999993</v>
      </c>
      <c r="G50" s="96">
        <v>10844.51352</v>
      </c>
      <c r="H50" s="96">
        <v>772.52707000000009</v>
      </c>
      <c r="I50" s="97">
        <f>SUM(J50:K50)</f>
        <v>39202.052119999978</v>
      </c>
      <c r="J50" s="96">
        <v>32126.547020000002</v>
      </c>
      <c r="K50" s="96">
        <v>7075.5050999999803</v>
      </c>
      <c r="L50" s="96">
        <v>30780.621050000002</v>
      </c>
      <c r="M50" s="96">
        <f t="shared" si="26"/>
        <v>3493205.78</v>
      </c>
      <c r="N50" s="96">
        <v>982659.83</v>
      </c>
      <c r="O50" s="96">
        <v>699188.82</v>
      </c>
      <c r="P50" s="96">
        <v>147623.38</v>
      </c>
      <c r="Q50" s="96">
        <v>315475.71000000002</v>
      </c>
      <c r="R50" s="96">
        <v>1348258.04</v>
      </c>
      <c r="S50" s="96">
        <f t="shared" si="27"/>
        <v>6400224.7599999998</v>
      </c>
      <c r="T50" s="96">
        <v>5358065.5599999996</v>
      </c>
      <c r="U50" s="96">
        <v>657732.37</v>
      </c>
      <c r="V50" s="96">
        <v>77360.710000000006</v>
      </c>
      <c r="W50" s="96">
        <v>750</v>
      </c>
      <c r="X50" s="96">
        <v>306316.12</v>
      </c>
      <c r="Y50" s="96">
        <f t="shared" si="28"/>
        <v>1391329.55</v>
      </c>
      <c r="Z50" s="96">
        <v>1049643.28</v>
      </c>
      <c r="AA50" s="96">
        <v>227152.5</v>
      </c>
      <c r="AB50" s="96">
        <v>34303.43</v>
      </c>
      <c r="AC50" s="96">
        <v>80230.34</v>
      </c>
      <c r="AD50" s="96"/>
    </row>
    <row r="51" spans="1:30" x14ac:dyDescent="0.25">
      <c r="A51" s="138"/>
      <c r="B51" s="80" t="s">
        <v>888</v>
      </c>
      <c r="C51" s="96">
        <f t="shared" si="24"/>
        <v>13094809.42</v>
      </c>
      <c r="D51" s="96">
        <f>E51+M51</f>
        <v>4154286.2173799998</v>
      </c>
      <c r="E51" s="96">
        <f>F51+G51+H51+I51+L51</f>
        <v>109225.46738000003</v>
      </c>
      <c r="F51" s="96">
        <v>24978.209360000001</v>
      </c>
      <c r="G51" s="96">
        <v>11062.969240000006</v>
      </c>
      <c r="H51" s="96">
        <v>935.6237799999999</v>
      </c>
      <c r="I51" s="97">
        <f>SUM(J51:K51)</f>
        <v>45737.674990000021</v>
      </c>
      <c r="J51" s="96">
        <v>36228.048600000002</v>
      </c>
      <c r="K51" s="96">
        <v>9509.6263900000195</v>
      </c>
      <c r="L51" s="96">
        <v>26510.990009999994</v>
      </c>
      <c r="M51" s="96">
        <f t="shared" si="26"/>
        <v>4045060.75</v>
      </c>
      <c r="N51" s="96">
        <v>1151574.3899999999</v>
      </c>
      <c r="O51" s="96">
        <v>844269.83</v>
      </c>
      <c r="P51" s="96">
        <v>171403.46</v>
      </c>
      <c r="Q51" s="96">
        <v>347724.64</v>
      </c>
      <c r="R51" s="96">
        <v>1530088.43</v>
      </c>
      <c r="S51" s="96">
        <f>SUM(T51:X51)</f>
        <v>7397261.1600000011</v>
      </c>
      <c r="T51" s="96">
        <v>6254245.5300000003</v>
      </c>
      <c r="U51" s="96">
        <v>716225.57</v>
      </c>
      <c r="V51" s="96">
        <v>87583.94</v>
      </c>
      <c r="W51" s="96">
        <v>750</v>
      </c>
      <c r="X51" s="96">
        <v>338456.12</v>
      </c>
      <c r="Y51" s="96">
        <f>SUM(Z51:AD51)</f>
        <v>1652487.5100000002</v>
      </c>
      <c r="Z51" s="96">
        <v>1221812.98</v>
      </c>
      <c r="AA51" s="96">
        <v>242937.28</v>
      </c>
      <c r="AB51" s="96">
        <v>34341.32</v>
      </c>
      <c r="AC51" s="96">
        <v>93827.34</v>
      </c>
      <c r="AD51" s="96">
        <v>59568.59</v>
      </c>
    </row>
    <row r="52" spans="1:30" x14ac:dyDescent="0.25">
      <c r="A52" s="138"/>
      <c r="B52" s="80" t="s">
        <v>889</v>
      </c>
      <c r="C52" s="96">
        <f t="shared" si="24"/>
        <v>0</v>
      </c>
      <c r="D52" s="96">
        <f>E52+M52</f>
        <v>106809.34389999999</v>
      </c>
      <c r="E52" s="96">
        <f>F52+G52+H52+I52+L52</f>
        <v>106809.34389999999</v>
      </c>
      <c r="F52" s="96">
        <v>24661.182910000003</v>
      </c>
      <c r="G52" s="96">
        <v>11634.678899999999</v>
      </c>
      <c r="H52" s="96">
        <v>785.79655000000093</v>
      </c>
      <c r="I52" s="100">
        <f>SUM(J52:K52)</f>
        <v>36402.685249999995</v>
      </c>
      <c r="J52" s="109">
        <v>27800.572889999999</v>
      </c>
      <c r="K52" s="109">
        <v>8602.1123599999992</v>
      </c>
      <c r="L52" s="96">
        <v>33325.000289999996</v>
      </c>
      <c r="M52" s="96">
        <f t="shared" si="26"/>
        <v>0</v>
      </c>
      <c r="N52" s="96"/>
      <c r="O52" s="96"/>
      <c r="P52" s="96"/>
      <c r="Q52" s="96"/>
      <c r="R52" s="96"/>
      <c r="S52" s="96">
        <f>SUM(T52:X52)</f>
        <v>0</v>
      </c>
      <c r="T52" s="96"/>
      <c r="U52" s="96"/>
      <c r="V52" s="96"/>
      <c r="W52" s="96"/>
      <c r="X52" s="96"/>
      <c r="Y52" s="96">
        <f>SUM(Z52:AD52)</f>
        <v>0</v>
      </c>
      <c r="Z52" s="96"/>
      <c r="AA52" s="96"/>
      <c r="AB52" s="96"/>
      <c r="AC52" s="96"/>
      <c r="AD52" s="96"/>
    </row>
    <row r="53" spans="1:30" x14ac:dyDescent="0.25">
      <c r="A53" s="138"/>
      <c r="B53" s="80" t="s">
        <v>890</v>
      </c>
      <c r="C53" s="96">
        <f t="shared" si="24"/>
        <v>0</v>
      </c>
      <c r="D53" s="96"/>
      <c r="E53" s="96"/>
      <c r="F53" s="96"/>
      <c r="G53" s="96"/>
      <c r="H53" s="96"/>
      <c r="I53" s="96"/>
      <c r="J53" s="96"/>
      <c r="K53" s="96"/>
      <c r="L53" s="96"/>
      <c r="M53" s="96">
        <f t="shared" si="26"/>
        <v>0</v>
      </c>
      <c r="N53" s="96"/>
      <c r="O53" s="96"/>
      <c r="P53" s="96"/>
      <c r="Q53" s="96"/>
      <c r="R53" s="96"/>
      <c r="S53" s="96">
        <f t="shared" ref="S53:S56" si="31">SUM(T53:X53)</f>
        <v>0</v>
      </c>
      <c r="T53" s="96"/>
      <c r="U53" s="96"/>
      <c r="V53" s="96"/>
      <c r="W53" s="96"/>
      <c r="X53" s="96"/>
      <c r="Y53" s="96">
        <f t="shared" ref="Y53:Y56" si="32">SUM(Z53:AD53)</f>
        <v>0</v>
      </c>
      <c r="Z53" s="96"/>
      <c r="AA53" s="96"/>
      <c r="AB53" s="96"/>
      <c r="AC53" s="96"/>
      <c r="AD53" s="96"/>
    </row>
    <row r="54" spans="1:30" x14ac:dyDescent="0.25">
      <c r="A54" s="139"/>
      <c r="B54" s="81" t="s">
        <v>891</v>
      </c>
      <c r="C54" s="96">
        <f t="shared" si="24"/>
        <v>0</v>
      </c>
      <c r="D54" s="96"/>
      <c r="E54" s="96"/>
      <c r="F54" s="96"/>
      <c r="G54" s="96"/>
      <c r="H54" s="96"/>
      <c r="I54" s="96"/>
      <c r="J54" s="96"/>
      <c r="K54" s="96"/>
      <c r="L54" s="96"/>
      <c r="M54" s="96">
        <f t="shared" si="26"/>
        <v>0</v>
      </c>
      <c r="N54" s="96"/>
      <c r="O54" s="96"/>
      <c r="P54" s="96"/>
      <c r="Q54" s="96"/>
      <c r="R54" s="96"/>
      <c r="S54" s="96">
        <f t="shared" si="31"/>
        <v>0</v>
      </c>
      <c r="T54" s="96"/>
      <c r="U54" s="96"/>
      <c r="V54" s="96"/>
      <c r="W54" s="96"/>
      <c r="X54" s="96"/>
      <c r="Y54" s="96">
        <f t="shared" si="32"/>
        <v>0</v>
      </c>
      <c r="Z54" s="96"/>
      <c r="AA54" s="96"/>
      <c r="AB54" s="96"/>
      <c r="AC54" s="96"/>
      <c r="AD54" s="96"/>
    </row>
    <row r="55" spans="1:30" x14ac:dyDescent="0.25">
      <c r="A55" s="139"/>
      <c r="B55" s="81" t="s">
        <v>892</v>
      </c>
      <c r="C55" s="96">
        <f t="shared" si="24"/>
        <v>0</v>
      </c>
      <c r="D55" s="96"/>
      <c r="E55" s="96"/>
      <c r="F55" s="96"/>
      <c r="G55" s="96"/>
      <c r="H55" s="96"/>
      <c r="I55" s="96"/>
      <c r="J55" s="96"/>
      <c r="K55" s="96"/>
      <c r="L55" s="96"/>
      <c r="M55" s="96">
        <f t="shared" si="26"/>
        <v>0</v>
      </c>
      <c r="N55" s="96"/>
      <c r="O55" s="96"/>
      <c r="P55" s="96"/>
      <c r="Q55" s="96"/>
      <c r="R55" s="96"/>
      <c r="S55" s="96">
        <f t="shared" si="31"/>
        <v>0</v>
      </c>
      <c r="T55" s="96"/>
      <c r="U55" s="96"/>
      <c r="V55" s="96"/>
      <c r="W55" s="96"/>
      <c r="X55" s="96"/>
      <c r="Y55" s="96">
        <f t="shared" si="32"/>
        <v>0</v>
      </c>
      <c r="Z55" s="96"/>
      <c r="AA55" s="96"/>
      <c r="AB55" s="96"/>
      <c r="AC55" s="96"/>
      <c r="AD55" s="96"/>
    </row>
    <row r="56" spans="1:30" x14ac:dyDescent="0.25">
      <c r="A56" s="139"/>
      <c r="B56" s="81" t="s">
        <v>893</v>
      </c>
      <c r="C56" s="96">
        <f t="shared" si="24"/>
        <v>0</v>
      </c>
      <c r="D56" s="96"/>
      <c r="E56" s="96"/>
      <c r="F56" s="96"/>
      <c r="G56" s="96"/>
      <c r="H56" s="96"/>
      <c r="I56" s="96"/>
      <c r="J56" s="96"/>
      <c r="K56" s="96"/>
      <c r="L56" s="96"/>
      <c r="M56" s="96">
        <f t="shared" si="26"/>
        <v>0</v>
      </c>
      <c r="N56" s="96"/>
      <c r="O56" s="96"/>
      <c r="P56" s="96"/>
      <c r="Q56" s="96"/>
      <c r="R56" s="96"/>
      <c r="S56" s="96">
        <f t="shared" si="31"/>
        <v>0</v>
      </c>
      <c r="T56" s="96"/>
      <c r="U56" s="96"/>
      <c r="V56" s="96"/>
      <c r="W56" s="96"/>
      <c r="X56" s="96"/>
      <c r="Y56" s="96">
        <f t="shared" si="32"/>
        <v>0</v>
      </c>
      <c r="Z56" s="96"/>
      <c r="AA56" s="96"/>
      <c r="AB56" s="96"/>
      <c r="AC56" s="96"/>
      <c r="AD56" s="96"/>
    </row>
    <row r="57" spans="1:30" x14ac:dyDescent="0.25">
      <c r="A57" s="140"/>
      <c r="B57" s="82"/>
      <c r="C57" s="106"/>
      <c r="D57" s="106"/>
      <c r="E57" s="106"/>
      <c r="F57" s="106"/>
      <c r="G57" s="106"/>
      <c r="H57" s="106"/>
      <c r="I57" s="106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</row>
    <row r="58" spans="1:30" x14ac:dyDescent="0.25">
      <c r="F58" s="70"/>
    </row>
    <row r="60" spans="1:30" x14ac:dyDescent="0.25">
      <c r="F60" s="70"/>
    </row>
  </sheetData>
  <mergeCells count="6">
    <mergeCell ref="A45:A57"/>
    <mergeCell ref="A32:A44"/>
    <mergeCell ref="A6:A18"/>
    <mergeCell ref="A19:A31"/>
    <mergeCell ref="D1:D2"/>
    <mergeCell ref="A3:A5"/>
  </mergeCells>
  <pageMargins left="0.25" right="0.25" top="0.75" bottom="0.75" header="0.3" footer="0.3"/>
  <pageSetup paperSize="9" scale="4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Drop Down 2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123825</xdr:rowOff>
                  </from>
                  <to>
                    <xdr:col>12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1:AG233"/>
  <sheetViews>
    <sheetView tabSelected="1" view="pageBreakPreview" zoomScale="70" zoomScaleNormal="80" zoomScaleSheetLayoutView="70" workbookViewId="0">
      <pane xSplit="2" ySplit="3" topLeftCell="C31" activePane="bottomRight" state="frozen"/>
      <selection pane="topRight" activeCell="C1" sqref="C1"/>
      <selection pane="bottomLeft" activeCell="A9" sqref="A9"/>
      <selection pane="bottomRight" activeCell="L52" sqref="L52"/>
    </sheetView>
  </sheetViews>
  <sheetFormatPr defaultColWidth="9.140625" defaultRowHeight="15" x14ac:dyDescent="0.25"/>
  <cols>
    <col min="1" max="1" width="7.140625" style="1" customWidth="1"/>
    <col min="2" max="2" width="15.85546875" style="1" customWidth="1"/>
    <col min="3" max="3" width="19.28515625" style="136" customWidth="1"/>
    <col min="4" max="4" width="20.140625" style="136" hidden="1" customWidth="1"/>
    <col min="5" max="5" width="24.5703125" style="136" hidden="1" customWidth="1"/>
    <col min="6" max="6" width="15.140625" style="136" hidden="1" customWidth="1"/>
    <col min="7" max="7" width="22.42578125" style="137" hidden="1" customWidth="1"/>
    <col min="8" max="8" width="20.140625" style="137" hidden="1" customWidth="1"/>
    <col min="9" max="9" width="17.7109375" style="137" customWidth="1"/>
    <col min="10" max="10" width="18.140625" style="137" customWidth="1"/>
    <col min="11" max="11" width="16.7109375" style="137" bestFit="1" customWidth="1"/>
    <col min="12" max="12" width="16.5703125" style="136" customWidth="1"/>
    <col min="13" max="13" width="18.140625" style="136" bestFit="1" customWidth="1"/>
    <col min="14" max="14" width="16.42578125" style="136" bestFit="1" customWidth="1"/>
    <col min="15" max="15" width="16.42578125" style="136" customWidth="1"/>
    <col min="16" max="16" width="15.85546875" style="136" customWidth="1"/>
    <col min="17" max="25" width="9.140625" style="3" customWidth="1"/>
    <col min="26" max="33" width="9.140625" style="3"/>
    <col min="34" max="16384" width="9.140625" style="1"/>
  </cols>
  <sheetData>
    <row r="1" spans="1:33" s="3" customFormat="1" ht="26.25" customHeight="1" x14ac:dyDescent="0.25">
      <c r="A1" s="10" t="str">
        <f>IF(L!$A$1=1,L!G6,IF(L!$A$1=2,L!G16,L!G26))</f>
        <v>Tabela 2: Pranimet</v>
      </c>
      <c r="B1" s="10"/>
      <c r="C1" s="71"/>
      <c r="D1" s="142" t="s">
        <v>609</v>
      </c>
      <c r="E1" s="71"/>
      <c r="F1" s="71"/>
      <c r="G1" s="122"/>
      <c r="H1" s="122"/>
      <c r="I1" s="122"/>
      <c r="J1" s="122"/>
      <c r="K1" s="122"/>
      <c r="L1" s="71"/>
      <c r="M1" s="71"/>
      <c r="N1" s="71"/>
      <c r="O1" s="71"/>
      <c r="P1" s="71"/>
    </row>
    <row r="2" spans="1:33" s="3" customFormat="1" ht="17.25" customHeight="1" x14ac:dyDescent="0.25">
      <c r="A2" s="72" t="s">
        <v>876</v>
      </c>
      <c r="B2" s="73"/>
      <c r="C2" s="123"/>
      <c r="D2" s="147"/>
      <c r="E2" s="123"/>
      <c r="F2" s="123"/>
      <c r="G2" s="123"/>
      <c r="H2" s="124"/>
      <c r="I2" s="123"/>
      <c r="J2" s="124"/>
      <c r="K2" s="124"/>
      <c r="L2" s="123"/>
      <c r="M2" s="123"/>
      <c r="N2" s="123"/>
      <c r="O2" s="123"/>
      <c r="P2" s="123"/>
    </row>
    <row r="3" spans="1:33" s="2" customFormat="1" ht="65.25" customHeight="1" x14ac:dyDescent="0.25">
      <c r="A3" s="74" t="str">
        <f>IF(L!$A$1=1,L!G8,IF(L!$A$1=2,L!G18,L!G28))</f>
        <v>Viti</v>
      </c>
      <c r="B3" s="74" t="str">
        <f>IF(L!$A$1=1,L!H8,IF(L!$A$1=2,L!H18,L!H28))</f>
        <v>Viti / Muaji</v>
      </c>
      <c r="C3" s="125" t="str">
        <f>IF(L!$A$1=1,L!I8,IF(L!$A$1=2,L!I18,L!I28))</f>
        <v>Gjithsej Pranimet</v>
      </c>
      <c r="D3" s="125" t="str">
        <f>IF(L!$A$1=1,L!J8,IF(L!$A$1=2,L!J18,L!J28))</f>
        <v>Të Hyrat Buxhetore</v>
      </c>
      <c r="E3" s="125" t="str">
        <f>IF(L!$A$1=1,L!K8,IF(L!$A$1=2,L!K18,L!K28))</f>
        <v>Të Hyrat Tatimore</v>
      </c>
      <c r="F3" s="126" t="str">
        <f>IF(L!$A$1=1,L!L8,IF(L!$A$1=2,L!L18,L!L28))</f>
        <v>Tatimet direkte</v>
      </c>
      <c r="G3" s="125" t="str">
        <f>IF(L!$A$1=1,L!M8,IF(L!$A$1=2,L!M18,L!M28))</f>
        <v>Tatimi në të ardhura të koorporatave</v>
      </c>
      <c r="H3" s="125" t="str">
        <f>IF(L!$A$1=1,L!N8,IF(L!$A$1=2,L!N18,L!N28))</f>
        <v>Tatimi në të ardhura personale</v>
      </c>
      <c r="I3" s="125" t="str">
        <f>IF(L!$A$1=1,L!O8,IF(L!$A$1=2,L!O18,L!O28))</f>
        <v xml:space="preserve">Tatimi në pronë </v>
      </c>
      <c r="J3" s="126" t="s">
        <v>870</v>
      </c>
      <c r="K3" s="127" t="s">
        <v>873</v>
      </c>
      <c r="L3" s="125" t="s">
        <v>871</v>
      </c>
      <c r="M3" s="125" t="s">
        <v>872</v>
      </c>
      <c r="N3" s="125" t="s">
        <v>874</v>
      </c>
      <c r="O3" s="125" t="s">
        <v>875</v>
      </c>
      <c r="P3" s="125" t="s">
        <v>877</v>
      </c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5">
      <c r="A4" s="148">
        <v>2015</v>
      </c>
      <c r="B4" s="80" t="s">
        <v>894</v>
      </c>
      <c r="C4" s="128">
        <f>SUM(I4:P4)</f>
        <v>183341.19999999998</v>
      </c>
      <c r="D4" s="128" t="e">
        <f>E4+#REF!+#REF!</f>
        <v>#REF!</v>
      </c>
      <c r="E4" s="128" t="e">
        <f>F4+K4+#REF!</f>
        <v>#REF!</v>
      </c>
      <c r="F4" s="128">
        <f t="shared" ref="F4:F15" si="0">SUM(G4:J4)</f>
        <v>103448.50482999999</v>
      </c>
      <c r="G4" s="129">
        <v>12045.170840000001</v>
      </c>
      <c r="H4" s="129">
        <v>13725.633989999998</v>
      </c>
      <c r="I4" s="129">
        <v>75911.7</v>
      </c>
      <c r="J4" s="129">
        <v>1766</v>
      </c>
      <c r="K4" s="129">
        <v>5885.5</v>
      </c>
      <c r="L4" s="128">
        <v>11478</v>
      </c>
      <c r="M4" s="128">
        <v>9390</v>
      </c>
      <c r="N4" s="128">
        <v>4310</v>
      </c>
      <c r="O4" s="128">
        <v>20470.48</v>
      </c>
      <c r="P4" s="128">
        <v>54129.52</v>
      </c>
    </row>
    <row r="5" spans="1:33" x14ac:dyDescent="0.25">
      <c r="A5" s="149"/>
      <c r="B5" s="80" t="s">
        <v>895</v>
      </c>
      <c r="C5" s="130">
        <f t="shared" ref="C5:C42" si="1">SUM(I5:P5)</f>
        <v>156770.74</v>
      </c>
      <c r="D5" s="130" t="e">
        <f>E5+#REF!+#REF!</f>
        <v>#REF!</v>
      </c>
      <c r="E5" s="130" t="e">
        <f>F5+K5+#REF!</f>
        <v>#REF!</v>
      </c>
      <c r="F5" s="130">
        <f t="shared" si="0"/>
        <v>74281.192609999998</v>
      </c>
      <c r="G5" s="131">
        <v>395.35389000000004</v>
      </c>
      <c r="H5" s="131">
        <v>7054.5187199999991</v>
      </c>
      <c r="I5" s="131">
        <v>56898.32</v>
      </c>
      <c r="J5" s="131">
        <v>9933</v>
      </c>
      <c r="K5" s="131">
        <v>5275.5</v>
      </c>
      <c r="L5" s="130">
        <v>12194</v>
      </c>
      <c r="M5" s="130">
        <v>9840</v>
      </c>
      <c r="N5" s="130">
        <v>6765</v>
      </c>
      <c r="O5" s="130">
        <v>15214.92</v>
      </c>
      <c r="P5" s="130">
        <v>40650</v>
      </c>
    </row>
    <row r="6" spans="1:33" x14ac:dyDescent="0.25">
      <c r="A6" s="149"/>
      <c r="B6" s="80" t="s">
        <v>896</v>
      </c>
      <c r="C6" s="130">
        <f t="shared" si="1"/>
        <v>312359.16000000003</v>
      </c>
      <c r="D6" s="130" t="e">
        <f>E6+#REF!+#REF!</f>
        <v>#REF!</v>
      </c>
      <c r="E6" s="130" t="e">
        <f>F6+K6+#REF!</f>
        <v>#REF!</v>
      </c>
      <c r="F6" s="130">
        <f t="shared" si="0"/>
        <v>201160.54663</v>
      </c>
      <c r="G6" s="131">
        <v>2269.7889</v>
      </c>
      <c r="H6" s="131">
        <v>7764.9877300000007</v>
      </c>
      <c r="I6" s="131">
        <v>116923.77</v>
      </c>
      <c r="J6" s="131">
        <v>74202</v>
      </c>
      <c r="K6" s="131">
        <v>24364.57</v>
      </c>
      <c r="L6" s="130">
        <v>10995</v>
      </c>
      <c r="M6" s="130">
        <v>13950</v>
      </c>
      <c r="N6" s="130">
        <v>8614.2999999999993</v>
      </c>
      <c r="O6" s="130">
        <v>17631.82</v>
      </c>
      <c r="P6" s="130">
        <v>45677.7</v>
      </c>
    </row>
    <row r="7" spans="1:33" x14ac:dyDescent="0.25">
      <c r="A7" s="149"/>
      <c r="B7" s="80" t="s">
        <v>897</v>
      </c>
      <c r="C7" s="130">
        <f t="shared" si="1"/>
        <v>297280.94</v>
      </c>
      <c r="D7" s="130" t="e">
        <f>E7+#REF!+#REF!</f>
        <v>#REF!</v>
      </c>
      <c r="E7" s="130" t="e">
        <f>F7+K7+#REF!</f>
        <v>#REF!</v>
      </c>
      <c r="F7" s="130">
        <f t="shared" si="0"/>
        <v>209529.57582</v>
      </c>
      <c r="G7" s="131">
        <v>17942.412539999998</v>
      </c>
      <c r="H7" s="131">
        <v>10240.023279999999</v>
      </c>
      <c r="I7" s="131">
        <v>108940.64</v>
      </c>
      <c r="J7" s="131">
        <v>72406.5</v>
      </c>
      <c r="K7" s="131">
        <v>13981.9</v>
      </c>
      <c r="L7" s="130">
        <v>8873</v>
      </c>
      <c r="M7" s="130">
        <v>16810</v>
      </c>
      <c r="N7" s="130">
        <v>6691.3</v>
      </c>
      <c r="O7" s="130">
        <v>18904.05</v>
      </c>
      <c r="P7" s="130">
        <v>50673.55</v>
      </c>
    </row>
    <row r="8" spans="1:33" x14ac:dyDescent="0.25">
      <c r="A8" s="149"/>
      <c r="B8" s="80" t="s">
        <v>898</v>
      </c>
      <c r="C8" s="130">
        <f t="shared" si="1"/>
        <v>202301.59999999998</v>
      </c>
      <c r="D8" s="130" t="e">
        <f>E8+#REF!+#REF!</f>
        <v>#REF!</v>
      </c>
      <c r="E8" s="130" t="e">
        <f>F8+K8+#REF!</f>
        <v>#REF!</v>
      </c>
      <c r="F8" s="130">
        <f t="shared" si="0"/>
        <v>102861.86035999999</v>
      </c>
      <c r="G8" s="131">
        <v>1560.4819300000001</v>
      </c>
      <c r="H8" s="131">
        <v>6944.7284299999992</v>
      </c>
      <c r="I8" s="131">
        <v>78917.149999999994</v>
      </c>
      <c r="J8" s="131">
        <v>15439.5</v>
      </c>
      <c r="K8" s="131">
        <v>17415.080000000002</v>
      </c>
      <c r="L8" s="130">
        <v>9545.5</v>
      </c>
      <c r="M8" s="130">
        <v>15920</v>
      </c>
      <c r="N8" s="130">
        <v>4835.6000000000004</v>
      </c>
      <c r="O8" s="130">
        <v>23664.41</v>
      </c>
      <c r="P8" s="130">
        <v>36564.36</v>
      </c>
    </row>
    <row r="9" spans="1:33" x14ac:dyDescent="0.25">
      <c r="A9" s="149"/>
      <c r="B9" s="80" t="s">
        <v>899</v>
      </c>
      <c r="C9" s="130">
        <f t="shared" si="1"/>
        <v>354846.29000000004</v>
      </c>
      <c r="D9" s="130" t="e">
        <f>E9+#REF!+#REF!</f>
        <v>#REF!</v>
      </c>
      <c r="E9" s="130" t="e">
        <f>F9+K9+#REF!</f>
        <v>#REF!</v>
      </c>
      <c r="F9" s="130">
        <f t="shared" si="0"/>
        <v>239877.99131000001</v>
      </c>
      <c r="G9" s="131">
        <v>1588.4995800000002</v>
      </c>
      <c r="H9" s="131">
        <v>9047.4917300000016</v>
      </c>
      <c r="I9" s="131">
        <v>119322.5</v>
      </c>
      <c r="J9" s="131">
        <v>109919.5</v>
      </c>
      <c r="K9" s="131">
        <v>15385.17</v>
      </c>
      <c r="L9" s="130">
        <v>10939.5</v>
      </c>
      <c r="M9" s="130">
        <v>15770</v>
      </c>
      <c r="N9" s="130">
        <v>6110</v>
      </c>
      <c r="O9" s="130">
        <v>16762.37</v>
      </c>
      <c r="P9" s="130">
        <v>60637.25</v>
      </c>
    </row>
    <row r="10" spans="1:33" x14ac:dyDescent="0.25">
      <c r="A10" s="149"/>
      <c r="B10" s="80" t="s">
        <v>900</v>
      </c>
      <c r="C10" s="130">
        <f t="shared" si="1"/>
        <v>376481.74</v>
      </c>
      <c r="D10" s="130" t="e">
        <f>E10+#REF!+#REF!</f>
        <v>#REF!</v>
      </c>
      <c r="E10" s="130" t="e">
        <f>F10+K10+#REF!</f>
        <v>#REF!</v>
      </c>
      <c r="F10" s="130">
        <f t="shared" si="0"/>
        <v>278453.87818999996</v>
      </c>
      <c r="G10" s="131">
        <v>12431.395200000001</v>
      </c>
      <c r="H10" s="131">
        <v>12866.832989999999</v>
      </c>
      <c r="I10" s="131">
        <v>175122.65</v>
      </c>
      <c r="J10" s="131">
        <v>78033</v>
      </c>
      <c r="K10" s="131">
        <v>15201.2</v>
      </c>
      <c r="L10" s="130">
        <v>12663</v>
      </c>
      <c r="M10" s="130">
        <v>17390</v>
      </c>
      <c r="N10" s="130">
        <v>6712.41</v>
      </c>
      <c r="O10" s="130">
        <v>6995.77</v>
      </c>
      <c r="P10" s="130">
        <v>64363.71</v>
      </c>
    </row>
    <row r="11" spans="1:33" x14ac:dyDescent="0.25">
      <c r="A11" s="149"/>
      <c r="B11" s="80" t="s">
        <v>901</v>
      </c>
      <c r="C11" s="130">
        <f t="shared" si="1"/>
        <v>425267.24</v>
      </c>
      <c r="D11" s="130" t="e">
        <f>E11+#REF!+#REF!</f>
        <v>#REF!</v>
      </c>
      <c r="E11" s="130" t="e">
        <f>F11+K11+#REF!</f>
        <v>#REF!</v>
      </c>
      <c r="F11" s="130">
        <f t="shared" si="0"/>
        <v>167309.45559999999</v>
      </c>
      <c r="G11" s="131">
        <v>1136.06114</v>
      </c>
      <c r="H11" s="131">
        <v>6772.7244599999995</v>
      </c>
      <c r="I11" s="131">
        <v>130697.67</v>
      </c>
      <c r="J11" s="131">
        <v>28703</v>
      </c>
      <c r="K11" s="131">
        <v>17490.099999999999</v>
      </c>
      <c r="L11" s="130">
        <v>15013.05</v>
      </c>
      <c r="M11" s="130">
        <v>15610</v>
      </c>
      <c r="N11" s="130">
        <v>6937.7</v>
      </c>
      <c r="O11" s="130">
        <v>6209.2</v>
      </c>
      <c r="P11" s="130">
        <v>204606.52</v>
      </c>
    </row>
    <row r="12" spans="1:33" x14ac:dyDescent="0.25">
      <c r="A12" s="149"/>
      <c r="B12" s="80" t="s">
        <v>902</v>
      </c>
      <c r="C12" s="130">
        <f t="shared" si="1"/>
        <v>460746.70000000007</v>
      </c>
      <c r="D12" s="130" t="e">
        <f>E12+#REF!+#REF!</f>
        <v>#REF!</v>
      </c>
      <c r="E12" s="130" t="e">
        <f>F12+K12+#REF!</f>
        <v>#REF!</v>
      </c>
      <c r="F12" s="130">
        <f t="shared" si="0"/>
        <v>275688.17601</v>
      </c>
      <c r="G12" s="131">
        <v>1338.4192599999999</v>
      </c>
      <c r="H12" s="131">
        <v>6850.4267499999996</v>
      </c>
      <c r="I12" s="131">
        <v>73005.33</v>
      </c>
      <c r="J12" s="131">
        <v>194494</v>
      </c>
      <c r="K12" s="131">
        <v>22926.400000000001</v>
      </c>
      <c r="L12" s="130">
        <v>8037</v>
      </c>
      <c r="M12" s="130">
        <v>14220</v>
      </c>
      <c r="N12" s="130">
        <v>7623.9</v>
      </c>
      <c r="O12" s="130">
        <v>12224.35</v>
      </c>
      <c r="P12" s="130">
        <v>128215.72</v>
      </c>
    </row>
    <row r="13" spans="1:33" x14ac:dyDescent="0.25">
      <c r="A13" s="149"/>
      <c r="B13" s="81" t="s">
        <v>903</v>
      </c>
      <c r="C13" s="130">
        <f t="shared" si="1"/>
        <v>179217.62</v>
      </c>
      <c r="D13" s="130" t="e">
        <f>E13+#REF!+#REF!</f>
        <v>#REF!</v>
      </c>
      <c r="E13" s="130" t="e">
        <f>F13+K13+#REF!</f>
        <v>#REF!</v>
      </c>
      <c r="F13" s="130">
        <f t="shared" si="0"/>
        <v>100495.54472000001</v>
      </c>
      <c r="G13" s="131">
        <v>13042.1813</v>
      </c>
      <c r="H13" s="131">
        <v>13487.29342</v>
      </c>
      <c r="I13" s="131">
        <v>53639.07</v>
      </c>
      <c r="J13" s="131">
        <v>20327</v>
      </c>
      <c r="K13" s="131">
        <v>12533.9</v>
      </c>
      <c r="L13" s="130">
        <v>9529</v>
      </c>
      <c r="M13" s="130">
        <v>12710</v>
      </c>
      <c r="N13" s="130">
        <v>8105.6</v>
      </c>
      <c r="O13" s="130">
        <v>18033.5</v>
      </c>
      <c r="P13" s="130">
        <v>44339.55</v>
      </c>
    </row>
    <row r="14" spans="1:33" x14ac:dyDescent="0.25">
      <c r="A14" s="149"/>
      <c r="B14" s="81" t="s">
        <v>904</v>
      </c>
      <c r="C14" s="130">
        <f t="shared" si="1"/>
        <v>202469.37</v>
      </c>
      <c r="D14" s="130" t="e">
        <f>E14+#REF!+#REF!</f>
        <v>#REF!</v>
      </c>
      <c r="E14" s="130" t="e">
        <f>F14+K14+#REF!</f>
        <v>#REF!</v>
      </c>
      <c r="F14" s="130">
        <f t="shared" si="0"/>
        <v>117616.98384</v>
      </c>
      <c r="G14" s="131">
        <v>1287.1883599999999</v>
      </c>
      <c r="H14" s="131">
        <v>6804.0254799999993</v>
      </c>
      <c r="I14" s="131">
        <v>46735.71</v>
      </c>
      <c r="J14" s="131">
        <v>62790.06</v>
      </c>
      <c r="K14" s="131">
        <v>11235.5</v>
      </c>
      <c r="L14" s="130">
        <v>8108</v>
      </c>
      <c r="M14" s="130">
        <v>11410</v>
      </c>
      <c r="N14" s="130">
        <v>7469</v>
      </c>
      <c r="O14" s="130">
        <v>17012.900000000001</v>
      </c>
      <c r="P14" s="130">
        <v>37708.199999999997</v>
      </c>
    </row>
    <row r="15" spans="1:33" x14ac:dyDescent="0.25">
      <c r="A15" s="149"/>
      <c r="B15" s="81" t="s">
        <v>905</v>
      </c>
      <c r="C15" s="130">
        <f t="shared" si="1"/>
        <v>476676.57999999996</v>
      </c>
      <c r="D15" s="130" t="e">
        <f>E15+#REF!+#REF!</f>
        <v>#REF!</v>
      </c>
      <c r="E15" s="130" t="e">
        <f>F15+K15+#REF!</f>
        <v>#REF!</v>
      </c>
      <c r="F15" s="130">
        <f t="shared" si="0"/>
        <v>269786.07292000001</v>
      </c>
      <c r="G15" s="131">
        <v>2622.6515799999997</v>
      </c>
      <c r="H15" s="131">
        <v>7118.1613399999997</v>
      </c>
      <c r="I15" s="131">
        <v>185052.78</v>
      </c>
      <c r="J15" s="131">
        <v>74992.479999999996</v>
      </c>
      <c r="K15" s="131">
        <v>34419.15</v>
      </c>
      <c r="L15" s="130">
        <v>10479</v>
      </c>
      <c r="M15" s="130">
        <v>12580</v>
      </c>
      <c r="N15" s="130">
        <v>11569.35</v>
      </c>
      <c r="O15" s="130">
        <v>15702.97</v>
      </c>
      <c r="P15" s="130">
        <v>131880.85</v>
      </c>
    </row>
    <row r="16" spans="1:33" x14ac:dyDescent="0.25">
      <c r="A16" s="149"/>
      <c r="B16" s="6" t="str">
        <f>IF(L!$A$1=1,L!B139,IF(L!$A$1=2,L!C139,L!D139))</f>
        <v>Gjithsej 2015</v>
      </c>
      <c r="C16" s="132">
        <f t="shared" si="1"/>
        <v>3627759.1799999997</v>
      </c>
      <c r="D16" s="132" t="e">
        <f>E16+#REF!+#REF!</f>
        <v>#REF!</v>
      </c>
      <c r="E16" s="132" t="e">
        <f>F16+K16+#REF!</f>
        <v>#REF!</v>
      </c>
      <c r="F16" s="132">
        <f>SUM(G16:J16)</f>
        <v>2140509.7828399995</v>
      </c>
      <c r="G16" s="133">
        <f t="shared" ref="G16:L16" si="2">SUM(G4:G15)</f>
        <v>67659.604520000008</v>
      </c>
      <c r="H16" s="133">
        <f t="shared" si="2"/>
        <v>108676.84832</v>
      </c>
      <c r="I16" s="133">
        <f t="shared" si="2"/>
        <v>1221167.2899999998</v>
      </c>
      <c r="J16" s="133">
        <f t="shared" si="2"/>
        <v>743006.04</v>
      </c>
      <c r="K16" s="133">
        <f t="shared" si="2"/>
        <v>196113.96999999997</v>
      </c>
      <c r="L16" s="133">
        <f t="shared" si="2"/>
        <v>127854.05</v>
      </c>
      <c r="M16" s="133">
        <f>SUM(M4:M15)</f>
        <v>165600</v>
      </c>
      <c r="N16" s="133">
        <f>SUM(N4:N15)</f>
        <v>85744.16</v>
      </c>
      <c r="O16" s="133">
        <f>SUM(O4:O15)</f>
        <v>188826.74</v>
      </c>
      <c r="P16" s="133">
        <f>SUM(P4:P15)</f>
        <v>899446.92999999993</v>
      </c>
    </row>
    <row r="17" spans="1:16" x14ac:dyDescent="0.25">
      <c r="A17" s="146">
        <v>2016</v>
      </c>
      <c r="B17" s="80" t="s">
        <v>894</v>
      </c>
      <c r="C17" s="130">
        <f t="shared" si="1"/>
        <v>206232.46000000002</v>
      </c>
      <c r="D17" s="130" t="e">
        <f>E17+#REF!+#REF!</f>
        <v>#REF!</v>
      </c>
      <c r="E17" s="130" t="e">
        <f>F17+K17+#REF!</f>
        <v>#REF!</v>
      </c>
      <c r="F17" s="130">
        <f>SUM(G17:J17)</f>
        <v>150342.89160999999</v>
      </c>
      <c r="G17" s="131">
        <v>15251.18058</v>
      </c>
      <c r="H17" s="131">
        <v>13031.141030000001</v>
      </c>
      <c r="I17" s="131">
        <v>95215.57</v>
      </c>
      <c r="J17" s="131">
        <v>26845</v>
      </c>
      <c r="K17" s="131">
        <v>7774</v>
      </c>
      <c r="L17" s="130">
        <v>9694</v>
      </c>
      <c r="M17" s="130">
        <v>10100</v>
      </c>
      <c r="N17" s="130">
        <v>6091.5</v>
      </c>
      <c r="O17" s="130">
        <v>16687.39</v>
      </c>
      <c r="P17" s="130">
        <v>33825</v>
      </c>
    </row>
    <row r="18" spans="1:16" x14ac:dyDescent="0.25">
      <c r="A18" s="146"/>
      <c r="B18" s="80" t="s">
        <v>895</v>
      </c>
      <c r="C18" s="130">
        <f t="shared" si="1"/>
        <v>262932.55</v>
      </c>
      <c r="D18" s="130" t="e">
        <f>E18+#REF!+#REF!</f>
        <v>#REF!</v>
      </c>
      <c r="E18" s="130" t="e">
        <f>F18+K18+#REF!</f>
        <v>#REF!</v>
      </c>
      <c r="F18" s="130">
        <f t="shared" ref="F18:F27" si="3">SUM(G18:J18)</f>
        <v>167044.96464999998</v>
      </c>
      <c r="G18" s="131">
        <v>1357.4330199999999</v>
      </c>
      <c r="H18" s="131">
        <v>6976.1516299999994</v>
      </c>
      <c r="I18" s="131">
        <v>71237.98</v>
      </c>
      <c r="J18" s="131">
        <v>87473.4</v>
      </c>
      <c r="K18" s="131">
        <v>17784.2</v>
      </c>
      <c r="L18" s="130">
        <v>9708.5</v>
      </c>
      <c r="M18" s="130">
        <v>11230</v>
      </c>
      <c r="N18" s="130">
        <v>8520.34</v>
      </c>
      <c r="O18" s="130">
        <v>15265.99</v>
      </c>
      <c r="P18" s="130">
        <v>41712.14</v>
      </c>
    </row>
    <row r="19" spans="1:16" x14ac:dyDescent="0.25">
      <c r="A19" s="146"/>
      <c r="B19" s="80" t="s">
        <v>896</v>
      </c>
      <c r="C19" s="130">
        <f t="shared" si="1"/>
        <v>522451.81</v>
      </c>
      <c r="D19" s="130" t="e">
        <f>E19+#REF!+#REF!</f>
        <v>#REF!</v>
      </c>
      <c r="E19" s="130" t="e">
        <f>F19+K19+#REF!</f>
        <v>#REF!</v>
      </c>
      <c r="F19" s="130">
        <f t="shared" si="3"/>
        <v>334717.23701000004</v>
      </c>
      <c r="G19" s="131">
        <v>3607.2755000000002</v>
      </c>
      <c r="H19" s="131">
        <v>7759.6815100000003</v>
      </c>
      <c r="I19" s="131">
        <v>140412.32</v>
      </c>
      <c r="J19" s="131">
        <v>182937.96</v>
      </c>
      <c r="K19" s="131">
        <v>15010.3</v>
      </c>
      <c r="L19" s="130">
        <v>10169.049999999999</v>
      </c>
      <c r="M19" s="130">
        <v>15250</v>
      </c>
      <c r="N19" s="130">
        <v>10299.379999999999</v>
      </c>
      <c r="O19" s="130">
        <v>21135.16</v>
      </c>
      <c r="P19" s="130">
        <v>127237.64</v>
      </c>
    </row>
    <row r="20" spans="1:16" x14ac:dyDescent="0.25">
      <c r="A20" s="146"/>
      <c r="B20" s="80" t="s">
        <v>897</v>
      </c>
      <c r="C20" s="130">
        <f t="shared" si="1"/>
        <v>411654.81999999995</v>
      </c>
      <c r="D20" s="130" t="e">
        <f>E20+#REF!+#REF!</f>
        <v>#REF!</v>
      </c>
      <c r="E20" s="130" t="e">
        <f>F20+K20+#REF!</f>
        <v>#REF!</v>
      </c>
      <c r="F20" s="130">
        <f t="shared" si="3"/>
        <v>335200.71216999996</v>
      </c>
      <c r="G20" s="131">
        <v>20908.77763</v>
      </c>
      <c r="H20" s="131">
        <v>13405.874540000001</v>
      </c>
      <c r="I20" s="131">
        <v>136285.46</v>
      </c>
      <c r="J20" s="131">
        <v>164600.6</v>
      </c>
      <c r="K20" s="131">
        <v>10996.1</v>
      </c>
      <c r="L20" s="130">
        <v>10346.5</v>
      </c>
      <c r="M20" s="130">
        <v>16270</v>
      </c>
      <c r="N20" s="130">
        <v>8315.4699999999993</v>
      </c>
      <c r="O20" s="130">
        <v>18077.25</v>
      </c>
      <c r="P20" s="130">
        <v>46763.44</v>
      </c>
    </row>
    <row r="21" spans="1:16" x14ac:dyDescent="0.25">
      <c r="A21" s="146"/>
      <c r="B21" s="80" t="s">
        <v>898</v>
      </c>
      <c r="C21" s="130">
        <f t="shared" si="1"/>
        <v>339031.20999999996</v>
      </c>
      <c r="D21" s="130" t="e">
        <f>E21+#REF!+#REF!</f>
        <v>#REF!</v>
      </c>
      <c r="E21" s="130" t="e">
        <f>F21+K21+#REF!</f>
        <v>#REF!</v>
      </c>
      <c r="F21" s="130">
        <f t="shared" si="3"/>
        <v>234589.40837000002</v>
      </c>
      <c r="G21" s="131">
        <v>1548.36094</v>
      </c>
      <c r="H21" s="131">
        <v>8955.1874299999999</v>
      </c>
      <c r="I21" s="131">
        <v>172253.26</v>
      </c>
      <c r="J21" s="131">
        <v>51832.6</v>
      </c>
      <c r="K21" s="131">
        <v>14956</v>
      </c>
      <c r="L21" s="130">
        <v>10908</v>
      </c>
      <c r="M21" s="130">
        <v>18210</v>
      </c>
      <c r="N21" s="130">
        <v>6225.47</v>
      </c>
      <c r="O21" s="130">
        <v>17769.400000000001</v>
      </c>
      <c r="P21" s="130">
        <v>46876.480000000003</v>
      </c>
    </row>
    <row r="22" spans="1:16" x14ac:dyDescent="0.25">
      <c r="A22" s="146"/>
      <c r="B22" s="80" t="s">
        <v>899</v>
      </c>
      <c r="C22" s="130">
        <f t="shared" si="1"/>
        <v>334588.93999999994</v>
      </c>
      <c r="D22" s="130" t="e">
        <f>E22+#REF!+#REF!</f>
        <v>#REF!</v>
      </c>
      <c r="E22" s="130" t="e">
        <f>F22+K22+#REF!</f>
        <v>#REF!</v>
      </c>
      <c r="F22" s="130">
        <f t="shared" si="3"/>
        <v>169792.92010999998</v>
      </c>
      <c r="G22" s="131">
        <v>1382.1673800000001</v>
      </c>
      <c r="H22" s="131">
        <v>8264.4027299999998</v>
      </c>
      <c r="I22" s="131">
        <v>124383.01</v>
      </c>
      <c r="J22" s="131">
        <v>35763.339999999997</v>
      </c>
      <c r="K22" s="131">
        <v>10507.5</v>
      </c>
      <c r="L22" s="130">
        <v>11717.5</v>
      </c>
      <c r="M22" s="130">
        <v>16870</v>
      </c>
      <c r="N22" s="130">
        <v>6984.9</v>
      </c>
      <c r="O22" s="130">
        <v>21046.05</v>
      </c>
      <c r="P22" s="130">
        <v>107316.64</v>
      </c>
    </row>
    <row r="23" spans="1:16" x14ac:dyDescent="0.25">
      <c r="A23" s="146"/>
      <c r="B23" s="80" t="s">
        <v>900</v>
      </c>
      <c r="C23" s="130">
        <f t="shared" si="1"/>
        <v>325395.70999999996</v>
      </c>
      <c r="D23" s="130" t="e">
        <f>E23+#REF!+#REF!</f>
        <v>#REF!</v>
      </c>
      <c r="E23" s="130" t="e">
        <f>F23+K23+#REF!</f>
        <v>#REF!</v>
      </c>
      <c r="F23" s="130">
        <f t="shared" si="3"/>
        <v>258054.94881</v>
      </c>
      <c r="G23" s="131">
        <v>14001.722540000002</v>
      </c>
      <c r="H23" s="131">
        <v>14451.756269999996</v>
      </c>
      <c r="I23" s="131">
        <v>221591.47</v>
      </c>
      <c r="J23" s="131">
        <v>8010</v>
      </c>
      <c r="K23" s="131">
        <v>9843.5</v>
      </c>
      <c r="L23" s="130">
        <v>12482</v>
      </c>
      <c r="M23" s="130">
        <v>17650</v>
      </c>
      <c r="N23" s="130">
        <v>8059</v>
      </c>
      <c r="O23" s="130">
        <v>5795.1</v>
      </c>
      <c r="P23" s="130">
        <v>41964.639999999999</v>
      </c>
    </row>
    <row r="24" spans="1:16" x14ac:dyDescent="0.25">
      <c r="A24" s="146"/>
      <c r="B24" s="80" t="s">
        <v>901</v>
      </c>
      <c r="C24" s="130">
        <f t="shared" si="1"/>
        <v>627477.14999999991</v>
      </c>
      <c r="D24" s="130" t="e">
        <f>E24+#REF!+#REF!</f>
        <v>#REF!</v>
      </c>
      <c r="E24" s="130" t="e">
        <f>F24+K24+#REF!</f>
        <v>#REF!</v>
      </c>
      <c r="F24" s="130">
        <f t="shared" si="3"/>
        <v>510789.93315999996</v>
      </c>
      <c r="G24" s="131">
        <v>1466.43542</v>
      </c>
      <c r="H24" s="131">
        <v>9565.837739999999</v>
      </c>
      <c r="I24" s="131">
        <v>381313.16</v>
      </c>
      <c r="J24" s="131">
        <v>118444.5</v>
      </c>
      <c r="K24" s="131">
        <v>21626</v>
      </c>
      <c r="L24" s="130">
        <v>16565.5</v>
      </c>
      <c r="M24" s="130">
        <v>19510</v>
      </c>
      <c r="N24" s="130">
        <v>10436.06</v>
      </c>
      <c r="O24" s="130">
        <v>1133.95</v>
      </c>
      <c r="P24" s="130">
        <v>58447.98</v>
      </c>
    </row>
    <row r="25" spans="1:16" x14ac:dyDescent="0.25">
      <c r="A25" s="146"/>
      <c r="B25" s="80" t="s">
        <v>902</v>
      </c>
      <c r="C25" s="130">
        <f t="shared" si="1"/>
        <v>527337.79999999993</v>
      </c>
      <c r="D25" s="130" t="e">
        <f>E25+#REF!+#REF!</f>
        <v>#REF!</v>
      </c>
      <c r="E25" s="130" t="e">
        <f>F25+K25+#REF!</f>
        <v>#REF!</v>
      </c>
      <c r="F25" s="130">
        <f>SUM(G25:J25)</f>
        <v>379057.43969000003</v>
      </c>
      <c r="G25" s="131">
        <v>5541.6270999999997</v>
      </c>
      <c r="H25" s="131">
        <v>8897.4525900000008</v>
      </c>
      <c r="I25" s="131">
        <v>219284.96</v>
      </c>
      <c r="J25" s="131">
        <v>145333.4</v>
      </c>
      <c r="K25" s="131">
        <v>15754.25</v>
      </c>
      <c r="L25" s="130">
        <v>10513</v>
      </c>
      <c r="M25" s="130">
        <v>15150</v>
      </c>
      <c r="N25" s="130">
        <v>7947.66</v>
      </c>
      <c r="O25" s="130">
        <v>14955.55</v>
      </c>
      <c r="P25" s="130">
        <v>98398.98</v>
      </c>
    </row>
    <row r="26" spans="1:16" x14ac:dyDescent="0.25">
      <c r="A26" s="146"/>
      <c r="B26" s="81" t="s">
        <v>903</v>
      </c>
      <c r="C26" s="130">
        <f t="shared" si="1"/>
        <v>171973.18</v>
      </c>
      <c r="D26" s="130" t="e">
        <f>E26+#REF!+#REF!</f>
        <v>#REF!</v>
      </c>
      <c r="E26" s="130" t="e">
        <f>F26+K26+#REF!</f>
        <v>#REF!</v>
      </c>
      <c r="F26" s="130">
        <f t="shared" si="3"/>
        <v>95971.712680000011</v>
      </c>
      <c r="G26" s="131">
        <v>14092.23515</v>
      </c>
      <c r="H26" s="131">
        <v>14382.62753</v>
      </c>
      <c r="I26" s="131">
        <v>47159.55</v>
      </c>
      <c r="J26" s="131">
        <v>20337.3</v>
      </c>
      <c r="K26" s="131">
        <v>6635.5</v>
      </c>
      <c r="L26" s="130">
        <v>10449.549999999999</v>
      </c>
      <c r="M26" s="130">
        <v>13960</v>
      </c>
      <c r="N26" s="134">
        <v>9588.76</v>
      </c>
      <c r="O26" s="130">
        <v>19212.400000000001</v>
      </c>
      <c r="P26" s="130">
        <v>44630.12</v>
      </c>
    </row>
    <row r="27" spans="1:16" x14ac:dyDescent="0.25">
      <c r="A27" s="146"/>
      <c r="B27" s="81" t="s">
        <v>904</v>
      </c>
      <c r="C27" s="130">
        <f t="shared" si="1"/>
        <v>164218.46999999997</v>
      </c>
      <c r="D27" s="130" t="e">
        <f>E27+#REF!+#REF!</f>
        <v>#REF!</v>
      </c>
      <c r="E27" s="130" t="e">
        <f>F27+K27+#REF!</f>
        <v>#REF!</v>
      </c>
      <c r="F27" s="130">
        <f t="shared" si="3"/>
        <v>77678.35097</v>
      </c>
      <c r="G27" s="131">
        <v>1004.73377</v>
      </c>
      <c r="H27" s="131">
        <v>9293.1872000000003</v>
      </c>
      <c r="I27" s="131">
        <v>42186.43</v>
      </c>
      <c r="J27" s="131">
        <v>25194</v>
      </c>
      <c r="K27" s="131">
        <v>7315.9</v>
      </c>
      <c r="L27" s="130">
        <v>9813.0499999999993</v>
      </c>
      <c r="M27" s="130">
        <v>13060</v>
      </c>
      <c r="N27" s="130">
        <v>7914.26</v>
      </c>
      <c r="O27" s="130">
        <v>17722.05</v>
      </c>
      <c r="P27" s="130">
        <v>41012.78</v>
      </c>
    </row>
    <row r="28" spans="1:16" x14ac:dyDescent="0.25">
      <c r="A28" s="146"/>
      <c r="B28" s="81" t="s">
        <v>905</v>
      </c>
      <c r="C28" s="130">
        <f t="shared" si="1"/>
        <v>333795.81</v>
      </c>
      <c r="D28" s="130" t="e">
        <f>E28+#REF!+#REF!</f>
        <v>#REF!</v>
      </c>
      <c r="E28" s="130" t="e">
        <f>F28+K28+#REF!+2135.3372</f>
        <v>#REF!</v>
      </c>
      <c r="F28" s="130">
        <f>SUM(G28:J28)</f>
        <v>176825.09630999999</v>
      </c>
      <c r="G28" s="135">
        <f>660.581760000001-5.1806</f>
        <v>655.40116000000103</v>
      </c>
      <c r="H28" s="135">
        <v>8998.6451499999966</v>
      </c>
      <c r="I28" s="135">
        <v>146978.04999999999</v>
      </c>
      <c r="J28" s="135">
        <v>20193</v>
      </c>
      <c r="K28" s="131">
        <v>27579.1</v>
      </c>
      <c r="L28" s="134">
        <v>10843</v>
      </c>
      <c r="M28" s="130">
        <v>12820</v>
      </c>
      <c r="N28" s="134">
        <v>14504.36</v>
      </c>
      <c r="O28" s="134">
        <v>17020.3</v>
      </c>
      <c r="P28" s="134">
        <v>83858</v>
      </c>
    </row>
    <row r="29" spans="1:16" x14ac:dyDescent="0.25">
      <c r="A29" s="146"/>
      <c r="B29" s="81"/>
      <c r="C29" s="132">
        <f t="shared" si="1"/>
        <v>4227089.91</v>
      </c>
      <c r="D29" s="132" t="e">
        <f>E29+#REF!+#REF!</f>
        <v>#REF!</v>
      </c>
      <c r="E29" s="132" t="e">
        <f>F29+K29+#REF!</f>
        <v>#REF!</v>
      </c>
      <c r="F29" s="132">
        <f>SUM(G29:J29)</f>
        <v>2890065.6155400001</v>
      </c>
      <c r="G29" s="133">
        <f t="shared" ref="G29:L29" si="4">SUM(G17:G28)</f>
        <v>80817.350189999997</v>
      </c>
      <c r="H29" s="133">
        <f t="shared" si="4"/>
        <v>123981.94534999999</v>
      </c>
      <c r="I29" s="133">
        <f t="shared" si="4"/>
        <v>1798301.22</v>
      </c>
      <c r="J29" s="133">
        <f t="shared" si="4"/>
        <v>886965.1</v>
      </c>
      <c r="K29" s="133">
        <f t="shared" si="4"/>
        <v>165782.35</v>
      </c>
      <c r="L29" s="133">
        <f t="shared" si="4"/>
        <v>133209.65000000002</v>
      </c>
      <c r="M29" s="133">
        <f>SUM(M17:M28)</f>
        <v>180080</v>
      </c>
      <c r="N29" s="133">
        <f>SUM(N17:N28)</f>
        <v>104887.15999999999</v>
      </c>
      <c r="O29" s="133">
        <f>SUM(O17:O28)</f>
        <v>185820.58999999997</v>
      </c>
      <c r="P29" s="133">
        <f>SUM(P17:P28)</f>
        <v>772043.84000000008</v>
      </c>
    </row>
    <row r="30" spans="1:16" s="3" customFormat="1" x14ac:dyDescent="0.25">
      <c r="A30" s="146">
        <v>2017</v>
      </c>
      <c r="B30" s="80" t="s">
        <v>894</v>
      </c>
      <c r="C30" s="130">
        <f t="shared" si="1"/>
        <v>166396.97</v>
      </c>
      <c r="D30" s="130" t="e">
        <f>E30+#REF!+#REF!</f>
        <v>#REF!</v>
      </c>
      <c r="E30" s="130" t="e">
        <f>F30+K30+#REF!</f>
        <v>#REF!</v>
      </c>
      <c r="F30" s="130">
        <f>SUM(G30:J30)</f>
        <v>115358.71696000001</v>
      </c>
      <c r="G30" s="130">
        <v>14207.96803</v>
      </c>
      <c r="H30" s="130">
        <v>14908.58893</v>
      </c>
      <c r="I30" s="130">
        <v>68308.960000000006</v>
      </c>
      <c r="J30" s="130">
        <v>17933.2</v>
      </c>
      <c r="K30" s="131">
        <v>6383.5</v>
      </c>
      <c r="L30" s="130">
        <v>11893</v>
      </c>
      <c r="M30" s="130">
        <v>10030</v>
      </c>
      <c r="N30" s="130">
        <v>6366.06</v>
      </c>
      <c r="O30" s="130">
        <v>16088.25</v>
      </c>
      <c r="P30" s="130">
        <v>29394</v>
      </c>
    </row>
    <row r="31" spans="1:16" s="3" customFormat="1" x14ac:dyDescent="0.25">
      <c r="A31" s="146"/>
      <c r="B31" s="80" t="s">
        <v>895</v>
      </c>
      <c r="C31" s="130">
        <f t="shared" si="1"/>
        <v>230452.84</v>
      </c>
      <c r="D31" s="130" t="e">
        <f>E31+#REF!+#REF!</f>
        <v>#REF!</v>
      </c>
      <c r="E31" s="130" t="e">
        <f>F31+K31+#REF!</f>
        <v>#REF!</v>
      </c>
      <c r="F31" s="130">
        <f t="shared" ref="F31:F34" si="5">SUM(G31:J31)</f>
        <v>148101.07269</v>
      </c>
      <c r="G31" s="130">
        <v>326.72095999999999</v>
      </c>
      <c r="H31" s="130">
        <v>8580.42173</v>
      </c>
      <c r="I31" s="130">
        <v>106243.53</v>
      </c>
      <c r="J31" s="130">
        <v>32950.400000000001</v>
      </c>
      <c r="K31" s="131">
        <v>5230.82</v>
      </c>
      <c r="L31" s="130">
        <v>9550.0499999999993</v>
      </c>
      <c r="M31" s="130">
        <v>11770</v>
      </c>
      <c r="N31" s="130">
        <v>8400.56</v>
      </c>
      <c r="O31" s="130">
        <v>15148.23</v>
      </c>
      <c r="P31" s="130">
        <v>41159.25</v>
      </c>
    </row>
    <row r="32" spans="1:16" s="3" customFormat="1" x14ac:dyDescent="0.25">
      <c r="A32" s="146"/>
      <c r="B32" s="80" t="s">
        <v>896</v>
      </c>
      <c r="C32" s="134">
        <f t="shared" si="1"/>
        <v>534749.82999999996</v>
      </c>
      <c r="D32" s="130" t="e">
        <f>E32+#REF!+#REF!</f>
        <v>#REF!</v>
      </c>
      <c r="E32" s="130" t="e">
        <f>F32+K32+#REF!</f>
        <v>#REF!</v>
      </c>
      <c r="F32" s="130">
        <f t="shared" si="5"/>
        <v>379848.24904999998</v>
      </c>
      <c r="G32" s="130">
        <v>4315.2796500000004</v>
      </c>
      <c r="H32" s="130">
        <v>9753.1394</v>
      </c>
      <c r="I32" s="134">
        <v>186814.83</v>
      </c>
      <c r="J32" s="130">
        <v>178965</v>
      </c>
      <c r="K32" s="131">
        <v>33099.25</v>
      </c>
      <c r="L32" s="130">
        <v>13326.5</v>
      </c>
      <c r="M32" s="130">
        <v>16480</v>
      </c>
      <c r="N32" s="130">
        <v>10383.36</v>
      </c>
      <c r="O32" s="130">
        <v>17013.419999999998</v>
      </c>
      <c r="P32" s="130">
        <v>78667.47</v>
      </c>
    </row>
    <row r="33" spans="1:18" s="3" customFormat="1" x14ac:dyDescent="0.25">
      <c r="A33" s="146"/>
      <c r="B33" s="80" t="s">
        <v>897</v>
      </c>
      <c r="C33" s="130">
        <f t="shared" si="1"/>
        <v>299344.38</v>
      </c>
      <c r="D33" s="130" t="e">
        <f>E33+#REF!+#REF!</f>
        <v>#REF!</v>
      </c>
      <c r="E33" s="130" t="e">
        <f>F33+K33+#REF!</f>
        <v>#REF!</v>
      </c>
      <c r="F33" s="130">
        <f t="shared" si="5"/>
        <v>220788.73897000001</v>
      </c>
      <c r="G33" s="130">
        <v>17455.808850000001</v>
      </c>
      <c r="H33" s="130">
        <v>15820.380120000002</v>
      </c>
      <c r="I33" s="130">
        <v>107139.55</v>
      </c>
      <c r="J33" s="130">
        <v>80373</v>
      </c>
      <c r="K33" s="131">
        <v>19375</v>
      </c>
      <c r="L33" s="130">
        <v>8427</v>
      </c>
      <c r="M33" s="130">
        <v>15260</v>
      </c>
      <c r="N33" s="130">
        <v>6643.5</v>
      </c>
      <c r="O33" s="3">
        <v>21649.03</v>
      </c>
      <c r="P33" s="130">
        <v>40477.300000000003</v>
      </c>
      <c r="R33" s="130"/>
    </row>
    <row r="34" spans="1:18" s="3" customFormat="1" x14ac:dyDescent="0.25">
      <c r="A34" s="146"/>
      <c r="B34" s="80" t="s">
        <v>898</v>
      </c>
      <c r="C34" s="130">
        <f t="shared" si="1"/>
        <v>326302.84000000003</v>
      </c>
      <c r="D34" s="130" t="e">
        <f>E34+#REF!+#REF!</f>
        <v>#REF!</v>
      </c>
      <c r="E34" s="130" t="e">
        <f>F34+K34+#REF!</f>
        <v>#REF!</v>
      </c>
      <c r="F34" s="130">
        <f t="shared" si="5"/>
        <v>219713.2444</v>
      </c>
      <c r="G34" s="130">
        <v>889.63575000000003</v>
      </c>
      <c r="H34" s="130">
        <v>9382.2986500000006</v>
      </c>
      <c r="I34" s="130">
        <v>94718.31</v>
      </c>
      <c r="J34" s="130">
        <v>114723</v>
      </c>
      <c r="K34" s="131">
        <v>10701.16</v>
      </c>
      <c r="L34" s="130">
        <v>10796</v>
      </c>
      <c r="M34" s="130">
        <v>18980</v>
      </c>
      <c r="N34" s="134">
        <v>7377.82</v>
      </c>
      <c r="O34" s="130">
        <v>19931.55</v>
      </c>
      <c r="P34" s="130">
        <v>49075</v>
      </c>
    </row>
    <row r="35" spans="1:18" s="3" customFormat="1" x14ac:dyDescent="0.25">
      <c r="A35" s="146"/>
      <c r="B35" s="80" t="s">
        <v>899</v>
      </c>
      <c r="C35" s="130">
        <f t="shared" si="1"/>
        <v>261845.35</v>
      </c>
      <c r="D35" s="130" t="e">
        <f>E35+#REF!+#REF!</f>
        <v>#REF!</v>
      </c>
      <c r="E35" s="130" t="e">
        <f>F35+K35+#REF!</f>
        <v>#REF!</v>
      </c>
      <c r="F35" s="130">
        <f>SUM(G35:J35)</f>
        <v>155484.91697999998</v>
      </c>
      <c r="G35" s="130">
        <v>2601.3609299999998</v>
      </c>
      <c r="H35" s="130">
        <v>8699.9960500000016</v>
      </c>
      <c r="I35" s="130">
        <v>117842.56</v>
      </c>
      <c r="J35" s="130">
        <v>26341</v>
      </c>
      <c r="K35" s="131">
        <v>6091.25</v>
      </c>
      <c r="L35" s="130">
        <v>9448</v>
      </c>
      <c r="M35" s="130">
        <v>16710</v>
      </c>
      <c r="N35" s="134">
        <v>7966.32</v>
      </c>
      <c r="O35" s="130">
        <v>15710.22</v>
      </c>
      <c r="P35" s="130">
        <v>61736</v>
      </c>
    </row>
    <row r="36" spans="1:18" s="3" customFormat="1" x14ac:dyDescent="0.25">
      <c r="A36" s="146"/>
      <c r="B36" s="80" t="s">
        <v>900</v>
      </c>
      <c r="C36" s="130">
        <f t="shared" si="1"/>
        <v>330863.49</v>
      </c>
      <c r="D36" s="130" t="e">
        <f>E36+#REF!+#REF!</f>
        <v>#REF!</v>
      </c>
      <c r="E36" s="130" t="e">
        <f>F36+K36+#REF!</f>
        <v>#REF!</v>
      </c>
      <c r="F36" s="130">
        <f>SUM(G36:J36)</f>
        <v>238900.62445</v>
      </c>
      <c r="G36" s="130">
        <v>15748.313610000001</v>
      </c>
      <c r="H36" s="130">
        <v>15119.66084</v>
      </c>
      <c r="I36" s="130">
        <v>149731.04999999999</v>
      </c>
      <c r="J36" s="130">
        <v>58301.599999999999</v>
      </c>
      <c r="K36" s="131">
        <v>15669.5</v>
      </c>
      <c r="L36" s="130">
        <v>12246</v>
      </c>
      <c r="M36" s="130">
        <v>19890</v>
      </c>
      <c r="N36" s="130">
        <v>7529.3</v>
      </c>
      <c r="O36" s="130">
        <v>11176.04</v>
      </c>
      <c r="P36" s="130">
        <v>56320</v>
      </c>
    </row>
    <row r="37" spans="1:18" s="3" customFormat="1" x14ac:dyDescent="0.25">
      <c r="A37" s="146"/>
      <c r="B37" s="80" t="s">
        <v>901</v>
      </c>
      <c r="C37" s="130">
        <f t="shared" si="1"/>
        <v>563258.48</v>
      </c>
      <c r="D37" s="130" t="e">
        <f>E37+#REF!+#REF!</f>
        <v>#REF!</v>
      </c>
      <c r="E37" s="130" t="e">
        <f>F37+K37+#REF!</f>
        <v>#REF!</v>
      </c>
      <c r="F37" s="130">
        <f>SUM(G37:J37)</f>
        <v>431980.69758000004</v>
      </c>
      <c r="G37" s="130">
        <v>1608.6910700000001</v>
      </c>
      <c r="H37" s="130">
        <v>10001.44651</v>
      </c>
      <c r="I37" s="130">
        <v>250943.96</v>
      </c>
      <c r="J37" s="130">
        <v>169426.6</v>
      </c>
      <c r="K37" s="131">
        <v>14423.5</v>
      </c>
      <c r="L37" s="130">
        <v>17122</v>
      </c>
      <c r="M37" s="130">
        <v>20350</v>
      </c>
      <c r="N37" s="130">
        <v>10140.86</v>
      </c>
      <c r="O37" s="130">
        <v>1497.81</v>
      </c>
      <c r="P37" s="130">
        <v>79353.75</v>
      </c>
    </row>
    <row r="38" spans="1:18" s="3" customFormat="1" x14ac:dyDescent="0.25">
      <c r="A38" s="146"/>
      <c r="B38" s="80" t="s">
        <v>902</v>
      </c>
      <c r="C38" s="130">
        <f t="shared" si="1"/>
        <v>296494.75</v>
      </c>
      <c r="D38" s="130"/>
      <c r="E38" s="130"/>
      <c r="F38" s="130"/>
      <c r="G38" s="130"/>
      <c r="H38" s="130"/>
      <c r="I38" s="130">
        <v>103216.77</v>
      </c>
      <c r="J38" s="130">
        <v>37786.5</v>
      </c>
      <c r="K38" s="130">
        <v>22563.8</v>
      </c>
      <c r="L38" s="130">
        <v>11259</v>
      </c>
      <c r="M38" s="130">
        <v>14990</v>
      </c>
      <c r="N38" s="130">
        <v>7432.46</v>
      </c>
      <c r="O38" s="130">
        <v>12556.22</v>
      </c>
      <c r="P38" s="130">
        <v>86690</v>
      </c>
    </row>
    <row r="39" spans="1:18" s="3" customFormat="1" x14ac:dyDescent="0.25">
      <c r="A39" s="146"/>
      <c r="B39" s="81" t="s">
        <v>903</v>
      </c>
      <c r="C39" s="130">
        <f t="shared" si="1"/>
        <v>326538.93</v>
      </c>
      <c r="D39" s="130"/>
      <c r="E39" s="130"/>
      <c r="F39" s="130"/>
      <c r="G39" s="130"/>
      <c r="H39" s="130"/>
      <c r="I39" s="130">
        <v>50070.76</v>
      </c>
      <c r="J39" s="130">
        <v>154222</v>
      </c>
      <c r="K39" s="130">
        <v>13401.72</v>
      </c>
      <c r="L39" s="130">
        <v>13108.83</v>
      </c>
      <c r="M39" s="130">
        <v>16280</v>
      </c>
      <c r="N39" s="130">
        <v>8223.66</v>
      </c>
      <c r="O39" s="130">
        <v>17673.96</v>
      </c>
      <c r="P39" s="130">
        <v>53558</v>
      </c>
    </row>
    <row r="40" spans="1:18" s="3" customFormat="1" x14ac:dyDescent="0.25">
      <c r="A40" s="146"/>
      <c r="B40" s="81" t="s">
        <v>904</v>
      </c>
      <c r="C40" s="130">
        <f t="shared" si="1"/>
        <v>167103.91</v>
      </c>
      <c r="D40" s="130"/>
      <c r="E40" s="130"/>
      <c r="F40" s="130"/>
      <c r="G40" s="130"/>
      <c r="H40" s="130"/>
      <c r="I40" s="130">
        <v>47816.55</v>
      </c>
      <c r="J40" s="130">
        <v>27874</v>
      </c>
      <c r="K40" s="130">
        <v>8397.85</v>
      </c>
      <c r="L40" s="130">
        <v>8653</v>
      </c>
      <c r="M40" s="130">
        <v>14620</v>
      </c>
      <c r="N40" s="130">
        <v>8361.06</v>
      </c>
      <c r="O40" s="130">
        <v>16385.7</v>
      </c>
      <c r="P40" s="130">
        <v>34995.75</v>
      </c>
    </row>
    <row r="41" spans="1:18" s="3" customFormat="1" x14ac:dyDescent="0.25">
      <c r="A41" s="146"/>
      <c r="B41" s="81" t="s">
        <v>905</v>
      </c>
      <c r="C41" s="130">
        <f t="shared" si="1"/>
        <v>572045.29999999993</v>
      </c>
      <c r="D41" s="130"/>
      <c r="E41" s="130"/>
      <c r="F41" s="130"/>
      <c r="G41" s="130"/>
      <c r="H41" s="130"/>
      <c r="I41" s="130">
        <v>154918</v>
      </c>
      <c r="J41" s="130">
        <v>258666</v>
      </c>
      <c r="K41" s="130">
        <v>20395.62</v>
      </c>
      <c r="L41" s="130">
        <v>10310</v>
      </c>
      <c r="M41" s="130">
        <v>15720</v>
      </c>
      <c r="N41" s="130">
        <v>10864.06</v>
      </c>
      <c r="O41" s="130">
        <v>15222.1</v>
      </c>
      <c r="P41" s="130">
        <v>85949.52</v>
      </c>
    </row>
    <row r="42" spans="1:18" s="3" customFormat="1" x14ac:dyDescent="0.25">
      <c r="A42" s="146"/>
      <c r="B42" s="6" t="str">
        <f>IF(L!$A$1=1,L!B165,IF(L!$A$1=2,L!C165,L!D165))</f>
        <v>Gjithsej 2017</v>
      </c>
      <c r="C42" s="132">
        <f t="shared" si="1"/>
        <v>4075397.07</v>
      </c>
      <c r="D42" s="132" t="e">
        <f>E42+#REF!+#REF!</f>
        <v>#REF!</v>
      </c>
      <c r="E42" s="132" t="e">
        <f>F42+K42+#REF!</f>
        <v>#REF!</v>
      </c>
      <c r="F42" s="132">
        <f>SUM(G42:J42)</f>
        <v>2744746.8410799997</v>
      </c>
      <c r="G42" s="133">
        <f t="shared" ref="G42:P42" si="6">SUM(G30:G41)</f>
        <v>57153.778850000002</v>
      </c>
      <c r="H42" s="133">
        <f t="shared" si="6"/>
        <v>92265.932229999991</v>
      </c>
      <c r="I42" s="133">
        <f t="shared" si="6"/>
        <v>1437764.83</v>
      </c>
      <c r="J42" s="133">
        <f t="shared" si="6"/>
        <v>1157562.2999999998</v>
      </c>
      <c r="K42" s="133">
        <f t="shared" si="6"/>
        <v>175732.97</v>
      </c>
      <c r="L42" s="133">
        <f t="shared" si="6"/>
        <v>136139.38</v>
      </c>
      <c r="M42" s="133">
        <f t="shared" si="6"/>
        <v>191080</v>
      </c>
      <c r="N42" s="133">
        <f t="shared" si="6"/>
        <v>99689.02</v>
      </c>
      <c r="O42" s="133">
        <f t="shared" si="6"/>
        <v>180052.53</v>
      </c>
      <c r="P42" s="133">
        <f t="shared" si="6"/>
        <v>697376.04</v>
      </c>
    </row>
    <row r="43" spans="1:18" s="3" customFormat="1" x14ac:dyDescent="0.25">
      <c r="A43" s="146">
        <v>2018</v>
      </c>
      <c r="B43" s="80" t="s">
        <v>894</v>
      </c>
      <c r="C43" s="130">
        <f t="shared" ref="C43:C55" si="7">SUM(I43:P43)</f>
        <v>261379.9</v>
      </c>
      <c r="D43" s="130" t="e">
        <f>E43+#REF!+#REF!</f>
        <v>#REF!</v>
      </c>
      <c r="E43" s="130" t="e">
        <f>F43+K43+#REF!</f>
        <v>#REF!</v>
      </c>
      <c r="F43" s="130">
        <f>SUM(G43:J43)</f>
        <v>161288.55696000002</v>
      </c>
      <c r="G43" s="130">
        <v>14207.96803</v>
      </c>
      <c r="H43" s="130">
        <v>14908.58893</v>
      </c>
      <c r="I43" s="130">
        <v>89871</v>
      </c>
      <c r="J43" s="130">
        <v>42301</v>
      </c>
      <c r="K43" s="131">
        <v>18826.14</v>
      </c>
      <c r="L43" s="130">
        <v>11212</v>
      </c>
      <c r="M43" s="130">
        <v>12480</v>
      </c>
      <c r="N43" s="130">
        <v>7304.96</v>
      </c>
      <c r="O43" s="130">
        <v>15325.3</v>
      </c>
      <c r="P43" s="130">
        <v>64059.5</v>
      </c>
    </row>
    <row r="44" spans="1:18" s="3" customFormat="1" x14ac:dyDescent="0.25">
      <c r="A44" s="146"/>
      <c r="B44" s="80" t="s">
        <v>895</v>
      </c>
      <c r="C44" s="130">
        <f t="shared" si="7"/>
        <v>228214.49000000002</v>
      </c>
      <c r="D44" s="130" t="e">
        <f>E44+#REF!+#REF!</f>
        <v>#REF!</v>
      </c>
      <c r="E44" s="130" t="e">
        <f>F44+K44+#REF!</f>
        <v>#REF!</v>
      </c>
      <c r="F44" s="130">
        <f t="shared" ref="F44:F47" si="8">SUM(G44:J44)</f>
        <v>115621.60269</v>
      </c>
      <c r="G44" s="130">
        <v>326.72095999999999</v>
      </c>
      <c r="H44" s="130">
        <v>8580.42173</v>
      </c>
      <c r="I44" s="130">
        <v>93221.46</v>
      </c>
      <c r="J44" s="130">
        <v>13493</v>
      </c>
      <c r="K44" s="131">
        <v>20204.57</v>
      </c>
      <c r="L44" s="130">
        <v>8852</v>
      </c>
      <c r="M44" s="130">
        <v>11450.5</v>
      </c>
      <c r="N44" s="130">
        <v>9136.86</v>
      </c>
      <c r="O44" s="130">
        <v>13787.6</v>
      </c>
      <c r="P44" s="130">
        <v>58068.5</v>
      </c>
    </row>
    <row r="45" spans="1:18" s="3" customFormat="1" x14ac:dyDescent="0.25">
      <c r="A45" s="146"/>
      <c r="B45" s="80" t="s">
        <v>896</v>
      </c>
      <c r="C45" s="134">
        <f t="shared" si="7"/>
        <v>358471.3</v>
      </c>
      <c r="D45" s="130" t="e">
        <f>E45+#REF!+#REF!</f>
        <v>#REF!</v>
      </c>
      <c r="E45" s="130" t="e">
        <f>F45+K45+#REF!</f>
        <v>#REF!</v>
      </c>
      <c r="F45" s="130">
        <f t="shared" si="8"/>
        <v>212524.79905</v>
      </c>
      <c r="G45" s="130">
        <v>4315.2796500000004</v>
      </c>
      <c r="H45" s="130">
        <v>9753.1394</v>
      </c>
      <c r="I45" s="134">
        <v>94387.38</v>
      </c>
      <c r="J45" s="130">
        <v>104069</v>
      </c>
      <c r="K45" s="131">
        <v>10289.209999999999</v>
      </c>
      <c r="L45" s="130">
        <v>9236</v>
      </c>
      <c r="M45" s="130">
        <v>16640</v>
      </c>
      <c r="N45" s="130">
        <v>8912.4599999999991</v>
      </c>
      <c r="O45" s="130">
        <v>20617</v>
      </c>
      <c r="P45" s="130">
        <v>94320.25</v>
      </c>
    </row>
    <row r="46" spans="1:18" s="3" customFormat="1" x14ac:dyDescent="0.25">
      <c r="A46" s="146"/>
      <c r="B46" s="80" t="s">
        <v>897</v>
      </c>
      <c r="C46" s="130">
        <f t="shared" si="7"/>
        <v>367433.38999999996</v>
      </c>
      <c r="D46" s="130" t="e">
        <f>E46+#REF!+#REF!</f>
        <v>#REF!</v>
      </c>
      <c r="E46" s="130" t="e">
        <f>F46+K46+#REF!</f>
        <v>#REF!</v>
      </c>
      <c r="F46" s="130">
        <f t="shared" si="8"/>
        <v>266702.28896999999</v>
      </c>
      <c r="G46" s="130">
        <v>17455.808850000001</v>
      </c>
      <c r="H46" s="130">
        <v>15820.380120000002</v>
      </c>
      <c r="I46" s="130">
        <v>107851.1</v>
      </c>
      <c r="J46" s="130">
        <v>125575</v>
      </c>
      <c r="K46" s="131">
        <v>20322.830000000002</v>
      </c>
      <c r="L46" s="130">
        <v>9954</v>
      </c>
      <c r="M46" s="130">
        <v>16330</v>
      </c>
      <c r="N46" s="130">
        <v>7385.16</v>
      </c>
      <c r="O46" s="71">
        <v>24403.3</v>
      </c>
      <c r="P46" s="130">
        <v>55612</v>
      </c>
    </row>
    <row r="47" spans="1:18" s="3" customFormat="1" x14ac:dyDescent="0.25">
      <c r="A47" s="146"/>
      <c r="B47" s="80" t="s">
        <v>898</v>
      </c>
      <c r="C47" s="130">
        <f t="shared" si="7"/>
        <v>298835.88</v>
      </c>
      <c r="D47" s="130" t="e">
        <f>E47+#REF!+#REF!</f>
        <v>#REF!</v>
      </c>
      <c r="E47" s="130" t="e">
        <f>F47+K47+#REF!</f>
        <v>#REF!</v>
      </c>
      <c r="F47" s="130">
        <f t="shared" si="8"/>
        <v>165828.83439999999</v>
      </c>
      <c r="G47" s="130">
        <v>889.63575000000003</v>
      </c>
      <c r="H47" s="130">
        <v>9382.2986500000006</v>
      </c>
      <c r="I47" s="130">
        <v>117983.9</v>
      </c>
      <c r="J47" s="130">
        <v>37573</v>
      </c>
      <c r="K47" s="131">
        <v>19085.22</v>
      </c>
      <c r="L47" s="130">
        <v>10523</v>
      </c>
      <c r="M47" s="130">
        <v>18430</v>
      </c>
      <c r="N47" s="134">
        <v>6879.76</v>
      </c>
      <c r="O47" s="130">
        <v>19175.5</v>
      </c>
      <c r="P47" s="130">
        <v>69185.5</v>
      </c>
    </row>
    <row r="48" spans="1:18" s="3" customFormat="1" x14ac:dyDescent="0.25">
      <c r="A48" s="146"/>
      <c r="B48" s="80" t="s">
        <v>899</v>
      </c>
      <c r="C48" s="130">
        <f t="shared" si="7"/>
        <v>297745.23</v>
      </c>
      <c r="D48" s="130" t="e">
        <f>E48+#REF!+#REF!</f>
        <v>#REF!</v>
      </c>
      <c r="E48" s="130" t="e">
        <f>F48+K48+#REF!</f>
        <v>#REF!</v>
      </c>
      <c r="F48" s="130">
        <f>SUM(G48:J48)</f>
        <v>147792.88698000001</v>
      </c>
      <c r="G48" s="130">
        <v>2601.3609299999998</v>
      </c>
      <c r="H48" s="130">
        <v>8699.9960500000016</v>
      </c>
      <c r="I48" s="130">
        <v>121963.53</v>
      </c>
      <c r="J48" s="130">
        <v>14528</v>
      </c>
      <c r="K48" s="131">
        <v>13196.54</v>
      </c>
      <c r="L48" s="130">
        <v>10447</v>
      </c>
      <c r="M48" s="130">
        <v>16510</v>
      </c>
      <c r="N48" s="134">
        <v>6368.56</v>
      </c>
      <c r="O48" s="130">
        <v>15616.6</v>
      </c>
      <c r="P48" s="130">
        <v>99115</v>
      </c>
    </row>
    <row r="49" spans="1:16" s="3" customFormat="1" x14ac:dyDescent="0.25">
      <c r="A49" s="146"/>
      <c r="B49" s="80" t="s">
        <v>900</v>
      </c>
      <c r="C49" s="130">
        <f t="shared" si="7"/>
        <v>376259.33999999997</v>
      </c>
      <c r="D49" s="130" t="e">
        <f>E49+#REF!+#REF!</f>
        <v>#REF!</v>
      </c>
      <c r="E49" s="130" t="e">
        <f>F49+K49+#REF!</f>
        <v>#REF!</v>
      </c>
      <c r="F49" s="130">
        <f>SUM(G49:J49)</f>
        <v>206015.18445</v>
      </c>
      <c r="G49" s="130">
        <v>15748.313610000001</v>
      </c>
      <c r="H49" s="130">
        <v>15119.66084</v>
      </c>
      <c r="I49" s="130">
        <v>164993.21</v>
      </c>
      <c r="J49" s="130">
        <v>10154</v>
      </c>
      <c r="K49" s="131">
        <v>22651.39</v>
      </c>
      <c r="L49" s="130">
        <v>14071</v>
      </c>
      <c r="M49" s="130">
        <v>21220</v>
      </c>
      <c r="N49" s="130">
        <v>8048.1</v>
      </c>
      <c r="O49" s="130">
        <v>7313.64</v>
      </c>
      <c r="P49" s="130">
        <v>127808</v>
      </c>
    </row>
    <row r="50" spans="1:16" s="3" customFormat="1" x14ac:dyDescent="0.25">
      <c r="A50" s="146"/>
      <c r="B50" s="80" t="s">
        <v>901</v>
      </c>
      <c r="C50" s="130">
        <f t="shared" si="7"/>
        <v>0</v>
      </c>
      <c r="D50" s="130" t="e">
        <f>E50+#REF!+#REF!</f>
        <v>#REF!</v>
      </c>
      <c r="E50" s="130" t="e">
        <f>F50+K50+#REF!</f>
        <v>#REF!</v>
      </c>
      <c r="F50" s="130">
        <f>SUM(G50:J50)</f>
        <v>11610.137580000001</v>
      </c>
      <c r="G50" s="130">
        <v>1608.6910700000001</v>
      </c>
      <c r="H50" s="130">
        <v>10001.44651</v>
      </c>
      <c r="I50" s="130"/>
      <c r="J50" s="130"/>
      <c r="K50" s="131"/>
      <c r="L50" s="130"/>
      <c r="M50" s="130"/>
      <c r="N50" s="130"/>
      <c r="O50" s="130"/>
      <c r="P50" s="130"/>
    </row>
    <row r="51" spans="1:16" s="3" customFormat="1" x14ac:dyDescent="0.25">
      <c r="A51" s="146"/>
      <c r="B51" s="80" t="s">
        <v>902</v>
      </c>
      <c r="C51" s="130">
        <f t="shared" si="7"/>
        <v>0</v>
      </c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</row>
    <row r="52" spans="1:16" s="3" customFormat="1" x14ac:dyDescent="0.25">
      <c r="A52" s="146"/>
      <c r="B52" s="81" t="s">
        <v>903</v>
      </c>
      <c r="C52" s="130">
        <f t="shared" si="7"/>
        <v>0</v>
      </c>
      <c r="D52" s="130"/>
      <c r="E52" s="130"/>
      <c r="F52" s="130"/>
      <c r="G52" s="130"/>
      <c r="H52" s="130"/>
      <c r="I52" s="130"/>
      <c r="J52" s="130"/>
      <c r="K52" s="130"/>
      <c r="L52" s="130"/>
      <c r="M52" s="130"/>
      <c r="N52" s="130"/>
      <c r="O52" s="130"/>
      <c r="P52" s="130"/>
    </row>
    <row r="53" spans="1:16" s="3" customFormat="1" x14ac:dyDescent="0.25">
      <c r="A53" s="146"/>
      <c r="B53" s="81" t="s">
        <v>904</v>
      </c>
      <c r="C53" s="130">
        <f t="shared" si="7"/>
        <v>0</v>
      </c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</row>
    <row r="54" spans="1:16" s="3" customFormat="1" x14ac:dyDescent="0.25">
      <c r="A54" s="146"/>
      <c r="B54" s="81" t="s">
        <v>905</v>
      </c>
      <c r="C54" s="130">
        <f t="shared" si="7"/>
        <v>0</v>
      </c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  <c r="P54" s="130"/>
    </row>
    <row r="55" spans="1:16" s="3" customFormat="1" x14ac:dyDescent="0.25">
      <c r="A55" s="146"/>
      <c r="B55" s="6" t="str">
        <f>IF(L!$A$1=1,L!B178,IF(L!$A$1=2,L!C178,L!D178))</f>
        <v>Gjithsej 2018</v>
      </c>
      <c r="C55" s="132">
        <f t="shared" si="7"/>
        <v>2188339.5300000003</v>
      </c>
      <c r="D55" s="132" t="e">
        <f>E55+#REF!+#REF!</f>
        <v>#REF!</v>
      </c>
      <c r="E55" s="132" t="e">
        <f>F55+K55+#REF!</f>
        <v>#REF!</v>
      </c>
      <c r="F55" s="132">
        <f>SUM(G55:J55)</f>
        <v>1287384.2910800001</v>
      </c>
      <c r="G55" s="133">
        <f t="shared" ref="G55:P55" si="9">SUM(G43:G54)</f>
        <v>57153.778850000002</v>
      </c>
      <c r="H55" s="133">
        <f t="shared" si="9"/>
        <v>92265.932229999991</v>
      </c>
      <c r="I55" s="133">
        <f t="shared" si="9"/>
        <v>790271.58000000007</v>
      </c>
      <c r="J55" s="133">
        <f t="shared" si="9"/>
        <v>347693</v>
      </c>
      <c r="K55" s="133">
        <f t="shared" si="9"/>
        <v>124575.90000000001</v>
      </c>
      <c r="L55" s="133">
        <f t="shared" si="9"/>
        <v>74295</v>
      </c>
      <c r="M55" s="133">
        <f t="shared" si="9"/>
        <v>113060.5</v>
      </c>
      <c r="N55" s="133">
        <f t="shared" si="9"/>
        <v>54035.859999999993</v>
      </c>
      <c r="O55" s="133">
        <f t="shared" si="9"/>
        <v>116238.94</v>
      </c>
      <c r="P55" s="133">
        <f t="shared" si="9"/>
        <v>568168.75</v>
      </c>
    </row>
    <row r="56" spans="1:16" s="3" customFormat="1" x14ac:dyDescent="0.25">
      <c r="C56" s="71"/>
      <c r="D56" s="71"/>
      <c r="E56" s="71"/>
      <c r="F56" s="71"/>
      <c r="G56" s="122"/>
      <c r="H56" s="122"/>
      <c r="I56" s="122"/>
      <c r="J56" s="122"/>
      <c r="K56" s="122"/>
      <c r="L56" s="71"/>
      <c r="M56" s="71"/>
      <c r="N56" s="71"/>
      <c r="O56" s="71"/>
      <c r="P56" s="71"/>
    </row>
    <row r="57" spans="1:16" s="3" customFormat="1" x14ac:dyDescent="0.25">
      <c r="C57" s="71"/>
      <c r="D57" s="71"/>
      <c r="E57" s="71"/>
      <c r="F57" s="71"/>
      <c r="G57" s="122"/>
      <c r="H57" s="122"/>
      <c r="I57" s="122"/>
      <c r="J57" s="122"/>
      <c r="K57" s="122"/>
      <c r="L57" s="71"/>
      <c r="M57" s="71"/>
      <c r="N57" s="71"/>
      <c r="O57" s="71"/>
      <c r="P57" s="71"/>
    </row>
    <row r="58" spans="1:16" s="3" customFormat="1" x14ac:dyDescent="0.25">
      <c r="C58" s="71"/>
      <c r="D58" s="71"/>
      <c r="E58" s="71"/>
      <c r="F58" s="71"/>
      <c r="G58" s="122"/>
      <c r="H58" s="122"/>
      <c r="I58" s="122"/>
      <c r="J58" s="122"/>
      <c r="K58" s="122"/>
      <c r="L58" s="71"/>
      <c r="M58" s="71"/>
      <c r="N58" s="71"/>
      <c r="O58" s="71"/>
      <c r="P58" s="71"/>
    </row>
    <row r="59" spans="1:16" s="3" customFormat="1" x14ac:dyDescent="0.25">
      <c r="C59" s="71"/>
      <c r="D59" s="71"/>
      <c r="E59" s="71"/>
      <c r="F59" s="71"/>
      <c r="G59" s="122"/>
      <c r="H59" s="122"/>
      <c r="I59" s="122"/>
      <c r="J59" s="122"/>
      <c r="K59" s="122"/>
      <c r="L59" s="71"/>
      <c r="M59" s="71"/>
      <c r="N59" s="71"/>
      <c r="O59" s="71"/>
      <c r="P59" s="71"/>
    </row>
    <row r="60" spans="1:16" s="3" customFormat="1" x14ac:dyDescent="0.25">
      <c r="C60" s="71"/>
      <c r="D60" s="71"/>
      <c r="E60" s="71"/>
      <c r="F60" s="71"/>
      <c r="G60" s="122"/>
      <c r="H60" s="122"/>
      <c r="I60" s="122"/>
      <c r="J60" s="122"/>
      <c r="K60" s="122"/>
      <c r="L60" s="71"/>
      <c r="M60" s="71"/>
      <c r="N60" s="71"/>
      <c r="O60" s="71"/>
      <c r="P60" s="71"/>
    </row>
    <row r="61" spans="1:16" s="3" customFormat="1" x14ac:dyDescent="0.25">
      <c r="C61" s="71"/>
      <c r="D61" s="71"/>
      <c r="E61" s="71"/>
      <c r="F61" s="71"/>
      <c r="G61" s="122"/>
      <c r="H61" s="122"/>
      <c r="I61" s="122"/>
      <c r="J61" s="122"/>
      <c r="K61" s="122"/>
      <c r="L61" s="71"/>
      <c r="M61" s="71"/>
      <c r="N61" s="71"/>
      <c r="O61" s="71"/>
      <c r="P61" s="71"/>
    </row>
    <row r="62" spans="1:16" s="3" customFormat="1" x14ac:dyDescent="0.25">
      <c r="C62" s="71"/>
      <c r="D62" s="71"/>
      <c r="E62" s="71"/>
      <c r="F62" s="71"/>
      <c r="G62" s="122"/>
      <c r="H62" s="122"/>
      <c r="I62" s="122"/>
      <c r="J62" s="122"/>
      <c r="K62" s="122"/>
      <c r="L62" s="71"/>
      <c r="M62" s="71"/>
      <c r="N62" s="71"/>
      <c r="O62" s="71"/>
      <c r="P62" s="71"/>
    </row>
    <row r="63" spans="1:16" s="3" customFormat="1" x14ac:dyDescent="0.25">
      <c r="C63" s="71"/>
      <c r="D63" s="71"/>
      <c r="E63" s="71"/>
      <c r="F63" s="71"/>
      <c r="G63" s="122"/>
      <c r="H63" s="122"/>
      <c r="I63" s="122"/>
      <c r="J63" s="122"/>
      <c r="K63" s="122"/>
      <c r="L63" s="71"/>
      <c r="M63" s="71"/>
      <c r="N63" s="71"/>
      <c r="O63" s="71"/>
      <c r="P63" s="71"/>
    </row>
    <row r="64" spans="1:16" s="3" customFormat="1" x14ac:dyDescent="0.25">
      <c r="C64" s="71"/>
      <c r="D64" s="71"/>
      <c r="E64" s="71"/>
      <c r="F64" s="71"/>
      <c r="G64" s="122"/>
      <c r="H64" s="122"/>
      <c r="I64" s="122"/>
      <c r="J64" s="122"/>
      <c r="K64" s="122"/>
      <c r="L64" s="71"/>
      <c r="M64" s="71"/>
      <c r="N64" s="71"/>
      <c r="O64" s="71"/>
      <c r="P64" s="71"/>
    </row>
    <row r="65" spans="3:16" s="3" customFormat="1" x14ac:dyDescent="0.25">
      <c r="C65" s="71"/>
      <c r="D65" s="71"/>
      <c r="E65" s="71"/>
      <c r="F65" s="71"/>
      <c r="G65" s="122"/>
      <c r="H65" s="122"/>
      <c r="I65" s="122"/>
      <c r="J65" s="122"/>
      <c r="K65" s="122"/>
      <c r="L65" s="71"/>
      <c r="M65" s="71"/>
      <c r="N65" s="71"/>
      <c r="O65" s="71"/>
      <c r="P65" s="71"/>
    </row>
    <row r="66" spans="3:16" s="3" customFormat="1" x14ac:dyDescent="0.25">
      <c r="C66" s="71"/>
      <c r="D66" s="71"/>
      <c r="E66" s="71"/>
      <c r="F66" s="71"/>
      <c r="G66" s="122"/>
      <c r="H66" s="122"/>
      <c r="I66" s="122"/>
      <c r="J66" s="122"/>
      <c r="K66" s="122"/>
      <c r="L66" s="71"/>
      <c r="M66" s="71"/>
      <c r="N66" s="71"/>
      <c r="O66" s="71"/>
      <c r="P66" s="71"/>
    </row>
    <row r="67" spans="3:16" s="3" customFormat="1" x14ac:dyDescent="0.25">
      <c r="C67" s="71"/>
      <c r="D67" s="71"/>
      <c r="E67" s="71"/>
      <c r="F67" s="71"/>
      <c r="G67" s="122"/>
      <c r="H67" s="122"/>
      <c r="I67" s="122"/>
      <c r="J67" s="122"/>
      <c r="K67" s="122"/>
      <c r="L67" s="71"/>
      <c r="M67" s="71"/>
      <c r="N67" s="71"/>
      <c r="O67" s="71"/>
      <c r="P67" s="71"/>
    </row>
    <row r="68" spans="3:16" s="3" customFormat="1" x14ac:dyDescent="0.25">
      <c r="C68" s="71"/>
      <c r="D68" s="71"/>
      <c r="E68" s="71"/>
      <c r="F68" s="71"/>
      <c r="G68" s="122"/>
      <c r="H68" s="122"/>
      <c r="I68" s="122"/>
      <c r="J68" s="122"/>
      <c r="K68" s="122"/>
      <c r="L68" s="71"/>
      <c r="M68" s="71"/>
      <c r="N68" s="71"/>
      <c r="O68" s="71"/>
      <c r="P68" s="71"/>
    </row>
    <row r="69" spans="3:16" s="3" customFormat="1" x14ac:dyDescent="0.25">
      <c r="C69" s="71"/>
      <c r="D69" s="71"/>
      <c r="E69" s="71"/>
      <c r="F69" s="71"/>
      <c r="G69" s="122"/>
      <c r="H69" s="122"/>
      <c r="I69" s="122"/>
      <c r="J69" s="122"/>
      <c r="K69" s="122"/>
      <c r="L69" s="71"/>
      <c r="M69" s="71"/>
      <c r="N69" s="71"/>
      <c r="O69" s="71"/>
      <c r="P69" s="71"/>
    </row>
    <row r="70" spans="3:16" s="3" customFormat="1" x14ac:dyDescent="0.25">
      <c r="C70" s="71"/>
      <c r="D70" s="71"/>
      <c r="E70" s="71"/>
      <c r="F70" s="71"/>
      <c r="G70" s="122"/>
      <c r="H70" s="122"/>
      <c r="I70" s="122"/>
      <c r="J70" s="122"/>
      <c r="K70" s="122"/>
      <c r="L70" s="71"/>
      <c r="M70" s="71"/>
      <c r="N70" s="71"/>
      <c r="O70" s="71"/>
      <c r="P70" s="71"/>
    </row>
    <row r="71" spans="3:16" s="3" customFormat="1" x14ac:dyDescent="0.25">
      <c r="C71" s="71"/>
      <c r="D71" s="71"/>
      <c r="E71" s="71"/>
      <c r="F71" s="71"/>
      <c r="G71" s="122"/>
      <c r="H71" s="122"/>
      <c r="I71" s="122"/>
      <c r="J71" s="122"/>
      <c r="K71" s="122"/>
      <c r="L71" s="71"/>
      <c r="M71" s="71"/>
      <c r="N71" s="71"/>
      <c r="O71" s="71"/>
      <c r="P71" s="71"/>
    </row>
    <row r="72" spans="3:16" s="3" customFormat="1" x14ac:dyDescent="0.25">
      <c r="C72" s="71"/>
      <c r="D72" s="71"/>
      <c r="E72" s="71"/>
      <c r="F72" s="71"/>
      <c r="G72" s="122"/>
      <c r="H72" s="122"/>
      <c r="I72" s="122"/>
      <c r="J72" s="122"/>
      <c r="K72" s="122"/>
      <c r="L72" s="71"/>
      <c r="M72" s="71"/>
      <c r="N72" s="71"/>
      <c r="O72" s="71"/>
      <c r="P72" s="71"/>
    </row>
    <row r="73" spans="3:16" s="3" customFormat="1" x14ac:dyDescent="0.25">
      <c r="C73" s="71"/>
      <c r="D73" s="71"/>
      <c r="E73" s="71"/>
      <c r="F73" s="71"/>
      <c r="G73" s="122"/>
      <c r="H73" s="122"/>
      <c r="I73" s="122"/>
      <c r="J73" s="122"/>
      <c r="K73" s="122"/>
      <c r="L73" s="71"/>
      <c r="M73" s="71"/>
      <c r="N73" s="71"/>
      <c r="O73" s="71"/>
      <c r="P73" s="71"/>
    </row>
    <row r="74" spans="3:16" s="3" customFormat="1" x14ac:dyDescent="0.25">
      <c r="C74" s="71"/>
      <c r="D74" s="71"/>
      <c r="E74" s="71"/>
      <c r="F74" s="71"/>
      <c r="G74" s="122"/>
      <c r="H74" s="122"/>
      <c r="I74" s="122"/>
      <c r="J74" s="122"/>
      <c r="K74" s="122"/>
      <c r="L74" s="71"/>
      <c r="M74" s="71"/>
      <c r="N74" s="71"/>
      <c r="O74" s="71"/>
      <c r="P74" s="71"/>
    </row>
    <row r="75" spans="3:16" s="3" customFormat="1" x14ac:dyDescent="0.25">
      <c r="C75" s="71"/>
      <c r="D75" s="71"/>
      <c r="E75" s="71"/>
      <c r="F75" s="71"/>
      <c r="G75" s="122"/>
      <c r="H75" s="122"/>
      <c r="I75" s="122"/>
      <c r="J75" s="122"/>
      <c r="K75" s="122"/>
      <c r="L75" s="71"/>
      <c r="M75" s="71"/>
      <c r="N75" s="71"/>
      <c r="O75" s="71"/>
      <c r="P75" s="71"/>
    </row>
    <row r="76" spans="3:16" s="3" customFormat="1" x14ac:dyDescent="0.25">
      <c r="C76" s="71"/>
      <c r="D76" s="71"/>
      <c r="E76" s="71"/>
      <c r="F76" s="71"/>
      <c r="G76" s="122"/>
      <c r="H76" s="122"/>
      <c r="I76" s="122"/>
      <c r="J76" s="122"/>
      <c r="K76" s="122"/>
      <c r="L76" s="71"/>
      <c r="M76" s="71"/>
      <c r="N76" s="71"/>
      <c r="O76" s="71"/>
      <c r="P76" s="71"/>
    </row>
    <row r="77" spans="3:16" s="3" customFormat="1" x14ac:dyDescent="0.25">
      <c r="C77" s="71"/>
      <c r="D77" s="71"/>
      <c r="E77" s="71"/>
      <c r="F77" s="71"/>
      <c r="G77" s="122"/>
      <c r="H77" s="122"/>
      <c r="I77" s="122"/>
      <c r="J77" s="122"/>
      <c r="K77" s="122"/>
      <c r="L77" s="71"/>
      <c r="M77" s="71"/>
      <c r="N77" s="71"/>
      <c r="O77" s="71"/>
      <c r="P77" s="71"/>
    </row>
    <row r="78" spans="3:16" s="3" customFormat="1" x14ac:dyDescent="0.25">
      <c r="C78" s="71"/>
      <c r="D78" s="71"/>
      <c r="E78" s="71"/>
      <c r="F78" s="71"/>
      <c r="G78" s="122"/>
      <c r="H78" s="122"/>
      <c r="I78" s="122"/>
      <c r="J78" s="122"/>
      <c r="K78" s="122"/>
      <c r="L78" s="71"/>
      <c r="M78" s="71"/>
      <c r="N78" s="71"/>
      <c r="O78" s="71"/>
      <c r="P78" s="71"/>
    </row>
    <row r="79" spans="3:16" s="3" customFormat="1" x14ac:dyDescent="0.25">
      <c r="C79" s="71"/>
      <c r="D79" s="71"/>
      <c r="E79" s="71"/>
      <c r="F79" s="71"/>
      <c r="G79" s="122"/>
      <c r="H79" s="122"/>
      <c r="I79" s="122"/>
      <c r="J79" s="122"/>
      <c r="K79" s="122"/>
      <c r="L79" s="71"/>
      <c r="M79" s="71"/>
      <c r="N79" s="71"/>
      <c r="O79" s="71"/>
      <c r="P79" s="71"/>
    </row>
    <row r="80" spans="3:16" s="3" customFormat="1" x14ac:dyDescent="0.25">
      <c r="C80" s="71"/>
      <c r="D80" s="71"/>
      <c r="E80" s="71"/>
      <c r="F80" s="71"/>
      <c r="G80" s="122"/>
      <c r="H80" s="122"/>
      <c r="I80" s="122"/>
      <c r="J80" s="122"/>
      <c r="K80" s="122"/>
      <c r="L80" s="71"/>
      <c r="M80" s="71"/>
      <c r="N80" s="71"/>
      <c r="O80" s="71"/>
      <c r="P80" s="71"/>
    </row>
    <row r="81" spans="3:16" s="3" customFormat="1" x14ac:dyDescent="0.25">
      <c r="C81" s="71"/>
      <c r="D81" s="71"/>
      <c r="E81" s="71"/>
      <c r="F81" s="71"/>
      <c r="G81" s="122"/>
      <c r="H81" s="122"/>
      <c r="I81" s="122"/>
      <c r="J81" s="122"/>
      <c r="K81" s="122"/>
      <c r="L81" s="71"/>
      <c r="M81" s="71"/>
      <c r="N81" s="71"/>
      <c r="O81" s="71"/>
      <c r="P81" s="71"/>
    </row>
    <row r="82" spans="3:16" s="3" customFormat="1" x14ac:dyDescent="0.25">
      <c r="C82" s="71"/>
      <c r="D82" s="71"/>
      <c r="E82" s="71"/>
      <c r="F82" s="71"/>
      <c r="G82" s="122"/>
      <c r="H82" s="122"/>
      <c r="I82" s="122"/>
      <c r="J82" s="122"/>
      <c r="K82" s="122"/>
      <c r="L82" s="71"/>
      <c r="M82" s="71"/>
      <c r="N82" s="71"/>
      <c r="O82" s="71"/>
      <c r="P82" s="71"/>
    </row>
    <row r="83" spans="3:16" s="3" customFormat="1" x14ac:dyDescent="0.25">
      <c r="C83" s="71"/>
      <c r="D83" s="71"/>
      <c r="E83" s="71"/>
      <c r="F83" s="71"/>
      <c r="G83" s="122"/>
      <c r="H83" s="122"/>
      <c r="I83" s="122"/>
      <c r="J83" s="122"/>
      <c r="K83" s="122"/>
      <c r="L83" s="71"/>
      <c r="M83" s="71"/>
      <c r="N83" s="71"/>
      <c r="O83" s="71"/>
      <c r="P83" s="71"/>
    </row>
    <row r="84" spans="3:16" s="3" customFormat="1" x14ac:dyDescent="0.25">
      <c r="C84" s="71"/>
      <c r="D84" s="71"/>
      <c r="E84" s="71"/>
      <c r="F84" s="71"/>
      <c r="G84" s="122"/>
      <c r="H84" s="122"/>
      <c r="I84" s="122"/>
      <c r="J84" s="122"/>
      <c r="K84" s="122"/>
      <c r="L84" s="71"/>
      <c r="M84" s="71"/>
      <c r="N84" s="71"/>
      <c r="O84" s="71"/>
      <c r="P84" s="71"/>
    </row>
    <row r="85" spans="3:16" s="3" customFormat="1" x14ac:dyDescent="0.25">
      <c r="C85" s="71"/>
      <c r="D85" s="71"/>
      <c r="E85" s="71"/>
      <c r="F85" s="71"/>
      <c r="G85" s="122"/>
      <c r="H85" s="122"/>
      <c r="I85" s="122"/>
      <c r="J85" s="122"/>
      <c r="K85" s="122"/>
      <c r="L85" s="71"/>
      <c r="M85" s="71"/>
      <c r="N85" s="71"/>
      <c r="O85" s="71"/>
      <c r="P85" s="71"/>
    </row>
    <row r="86" spans="3:16" s="3" customFormat="1" x14ac:dyDescent="0.25">
      <c r="C86" s="71"/>
      <c r="D86" s="71"/>
      <c r="E86" s="71"/>
      <c r="F86" s="71"/>
      <c r="G86" s="122"/>
      <c r="H86" s="122"/>
      <c r="I86" s="122"/>
      <c r="J86" s="122"/>
      <c r="K86" s="122"/>
      <c r="L86" s="71"/>
      <c r="M86" s="71"/>
      <c r="N86" s="71"/>
      <c r="O86" s="71"/>
      <c r="P86" s="71"/>
    </row>
    <row r="87" spans="3:16" s="3" customFormat="1" x14ac:dyDescent="0.25">
      <c r="C87" s="71"/>
      <c r="D87" s="71"/>
      <c r="E87" s="71"/>
      <c r="F87" s="71"/>
      <c r="G87" s="122"/>
      <c r="H87" s="122"/>
      <c r="I87" s="122"/>
      <c r="J87" s="122"/>
      <c r="K87" s="122"/>
      <c r="L87" s="71"/>
      <c r="M87" s="71"/>
      <c r="N87" s="71"/>
      <c r="O87" s="71"/>
      <c r="P87" s="71"/>
    </row>
    <row r="88" spans="3:16" s="3" customFormat="1" x14ac:dyDescent="0.25">
      <c r="C88" s="71"/>
      <c r="D88" s="71"/>
      <c r="E88" s="71"/>
      <c r="F88" s="71"/>
      <c r="G88" s="122"/>
      <c r="H88" s="122"/>
      <c r="I88" s="122"/>
      <c r="J88" s="122"/>
      <c r="K88" s="122"/>
      <c r="L88" s="71"/>
      <c r="M88" s="71"/>
      <c r="N88" s="71"/>
      <c r="O88" s="71"/>
      <c r="P88" s="71"/>
    </row>
    <row r="89" spans="3:16" s="3" customFormat="1" x14ac:dyDescent="0.25">
      <c r="C89" s="71"/>
      <c r="D89" s="71"/>
      <c r="E89" s="71"/>
      <c r="F89" s="71"/>
      <c r="G89" s="122"/>
      <c r="H89" s="122"/>
      <c r="I89" s="122"/>
      <c r="J89" s="122"/>
      <c r="K89" s="122"/>
      <c r="L89" s="71"/>
      <c r="M89" s="71"/>
      <c r="N89" s="71"/>
      <c r="O89" s="71"/>
      <c r="P89" s="71"/>
    </row>
    <row r="90" spans="3:16" s="3" customFormat="1" x14ac:dyDescent="0.25">
      <c r="C90" s="71"/>
      <c r="D90" s="71"/>
      <c r="E90" s="71"/>
      <c r="F90" s="71"/>
      <c r="G90" s="122"/>
      <c r="H90" s="122"/>
      <c r="I90" s="122"/>
      <c r="J90" s="122"/>
      <c r="K90" s="122"/>
      <c r="L90" s="71"/>
      <c r="M90" s="71"/>
      <c r="N90" s="71"/>
      <c r="O90" s="71"/>
      <c r="P90" s="71"/>
    </row>
    <row r="91" spans="3:16" s="3" customFormat="1" x14ac:dyDescent="0.25">
      <c r="C91" s="71"/>
      <c r="D91" s="71"/>
      <c r="E91" s="71"/>
      <c r="F91" s="71"/>
      <c r="G91" s="122"/>
      <c r="H91" s="122"/>
      <c r="I91" s="122"/>
      <c r="J91" s="122"/>
      <c r="K91" s="122"/>
      <c r="L91" s="71"/>
      <c r="M91" s="71"/>
      <c r="N91" s="71"/>
      <c r="O91" s="71"/>
      <c r="P91" s="71"/>
    </row>
    <row r="92" spans="3:16" s="3" customFormat="1" x14ac:dyDescent="0.25">
      <c r="C92" s="71"/>
      <c r="D92" s="71"/>
      <c r="E92" s="71"/>
      <c r="F92" s="71"/>
      <c r="G92" s="122"/>
      <c r="H92" s="122"/>
      <c r="I92" s="122"/>
      <c r="J92" s="122"/>
      <c r="K92" s="122"/>
      <c r="L92" s="71"/>
      <c r="M92" s="71"/>
      <c r="N92" s="71"/>
      <c r="O92" s="71"/>
      <c r="P92" s="71"/>
    </row>
    <row r="93" spans="3:16" s="3" customFormat="1" x14ac:dyDescent="0.25">
      <c r="C93" s="71"/>
      <c r="D93" s="71"/>
      <c r="E93" s="71"/>
      <c r="F93" s="71"/>
      <c r="G93" s="122"/>
      <c r="H93" s="122"/>
      <c r="I93" s="122"/>
      <c r="J93" s="122"/>
      <c r="K93" s="122"/>
      <c r="L93" s="71"/>
      <c r="M93" s="71"/>
      <c r="N93" s="71"/>
      <c r="O93" s="71"/>
      <c r="P93" s="71"/>
    </row>
    <row r="94" spans="3:16" s="3" customFormat="1" x14ac:dyDescent="0.25">
      <c r="C94" s="71"/>
      <c r="D94" s="71"/>
      <c r="E94" s="71"/>
      <c r="F94" s="71"/>
      <c r="G94" s="122"/>
      <c r="H94" s="122"/>
      <c r="I94" s="122"/>
      <c r="J94" s="122"/>
      <c r="K94" s="122"/>
      <c r="L94" s="71"/>
      <c r="M94" s="71"/>
      <c r="N94" s="71"/>
      <c r="O94" s="71"/>
      <c r="P94" s="71"/>
    </row>
    <row r="95" spans="3:16" s="3" customFormat="1" x14ac:dyDescent="0.25">
      <c r="C95" s="71"/>
      <c r="D95" s="71"/>
      <c r="E95" s="71"/>
      <c r="F95" s="71"/>
      <c r="G95" s="122"/>
      <c r="H95" s="122"/>
      <c r="I95" s="122"/>
      <c r="J95" s="122"/>
      <c r="K95" s="122"/>
      <c r="L95" s="71"/>
      <c r="M95" s="71"/>
      <c r="N95" s="71"/>
      <c r="O95" s="71"/>
      <c r="P95" s="71"/>
    </row>
    <row r="96" spans="3:16" s="3" customFormat="1" x14ac:dyDescent="0.25">
      <c r="C96" s="71"/>
      <c r="D96" s="71"/>
      <c r="E96" s="71"/>
      <c r="F96" s="71"/>
      <c r="G96" s="122"/>
      <c r="H96" s="122"/>
      <c r="I96" s="122"/>
      <c r="J96" s="122"/>
      <c r="K96" s="122"/>
      <c r="L96" s="71"/>
      <c r="M96" s="71"/>
      <c r="N96" s="71"/>
      <c r="O96" s="71"/>
      <c r="P96" s="71"/>
    </row>
    <row r="97" spans="3:16" s="3" customFormat="1" x14ac:dyDescent="0.25">
      <c r="C97" s="71"/>
      <c r="D97" s="71"/>
      <c r="E97" s="71"/>
      <c r="F97" s="71"/>
      <c r="G97" s="122"/>
      <c r="H97" s="122"/>
      <c r="I97" s="122"/>
      <c r="J97" s="122"/>
      <c r="K97" s="122"/>
      <c r="L97" s="71"/>
      <c r="M97" s="71"/>
      <c r="N97" s="71"/>
      <c r="O97" s="71"/>
      <c r="P97" s="71"/>
    </row>
    <row r="98" spans="3:16" s="3" customFormat="1" x14ac:dyDescent="0.25">
      <c r="C98" s="71"/>
      <c r="D98" s="71"/>
      <c r="E98" s="71"/>
      <c r="F98" s="71"/>
      <c r="G98" s="122"/>
      <c r="H98" s="122"/>
      <c r="I98" s="122"/>
      <c r="J98" s="122"/>
      <c r="K98" s="122"/>
      <c r="L98" s="71"/>
      <c r="M98" s="71"/>
      <c r="N98" s="71"/>
      <c r="O98" s="71"/>
      <c r="P98" s="71"/>
    </row>
    <row r="99" spans="3:16" s="3" customFormat="1" x14ac:dyDescent="0.25">
      <c r="C99" s="71"/>
      <c r="D99" s="71"/>
      <c r="E99" s="71"/>
      <c r="F99" s="71"/>
      <c r="G99" s="122"/>
      <c r="H99" s="122"/>
      <c r="I99" s="122"/>
      <c r="J99" s="122"/>
      <c r="K99" s="122"/>
      <c r="L99" s="71"/>
      <c r="M99" s="71"/>
      <c r="N99" s="71"/>
      <c r="O99" s="71"/>
      <c r="P99" s="71"/>
    </row>
    <row r="100" spans="3:16" s="3" customFormat="1" x14ac:dyDescent="0.25">
      <c r="C100" s="71"/>
      <c r="D100" s="71"/>
      <c r="E100" s="71"/>
      <c r="F100" s="71"/>
      <c r="G100" s="122"/>
      <c r="H100" s="122"/>
      <c r="I100" s="122"/>
      <c r="J100" s="122"/>
      <c r="K100" s="122"/>
      <c r="L100" s="71"/>
      <c r="M100" s="71"/>
      <c r="N100" s="71"/>
      <c r="O100" s="71"/>
      <c r="P100" s="71"/>
    </row>
    <row r="101" spans="3:16" s="3" customFormat="1" x14ac:dyDescent="0.25">
      <c r="C101" s="71"/>
      <c r="D101" s="71"/>
      <c r="E101" s="71"/>
      <c r="F101" s="71"/>
      <c r="G101" s="122"/>
      <c r="H101" s="122"/>
      <c r="I101" s="122"/>
      <c r="J101" s="122"/>
      <c r="K101" s="122"/>
      <c r="L101" s="71"/>
      <c r="M101" s="71"/>
      <c r="N101" s="71"/>
      <c r="O101" s="71"/>
      <c r="P101" s="71"/>
    </row>
    <row r="102" spans="3:16" s="3" customFormat="1" x14ac:dyDescent="0.25">
      <c r="C102" s="71"/>
      <c r="D102" s="71"/>
      <c r="E102" s="71"/>
      <c r="F102" s="71"/>
      <c r="G102" s="122"/>
      <c r="H102" s="122"/>
      <c r="I102" s="122"/>
      <c r="J102" s="122"/>
      <c r="K102" s="122"/>
      <c r="L102" s="71"/>
      <c r="M102" s="71"/>
      <c r="N102" s="71"/>
      <c r="O102" s="71"/>
      <c r="P102" s="71"/>
    </row>
    <row r="103" spans="3:16" s="3" customFormat="1" x14ac:dyDescent="0.25">
      <c r="C103" s="71"/>
      <c r="D103" s="71"/>
      <c r="E103" s="71"/>
      <c r="F103" s="71"/>
      <c r="G103" s="122"/>
      <c r="H103" s="122"/>
      <c r="I103" s="122"/>
      <c r="J103" s="122"/>
      <c r="K103" s="122"/>
      <c r="L103" s="71"/>
      <c r="M103" s="71"/>
      <c r="N103" s="71"/>
      <c r="O103" s="71"/>
      <c r="P103" s="71"/>
    </row>
    <row r="104" spans="3:16" s="3" customFormat="1" x14ac:dyDescent="0.25">
      <c r="C104" s="71"/>
      <c r="D104" s="71"/>
      <c r="E104" s="71"/>
      <c r="F104" s="71"/>
      <c r="G104" s="122"/>
      <c r="H104" s="122"/>
      <c r="I104" s="122"/>
      <c r="J104" s="122"/>
      <c r="K104" s="122"/>
      <c r="L104" s="71"/>
      <c r="M104" s="71"/>
      <c r="N104" s="71"/>
      <c r="O104" s="71"/>
      <c r="P104" s="71"/>
    </row>
    <row r="105" spans="3:16" s="3" customFormat="1" x14ac:dyDescent="0.25">
      <c r="C105" s="71"/>
      <c r="D105" s="71"/>
      <c r="E105" s="71"/>
      <c r="F105" s="71"/>
      <c r="G105" s="122"/>
      <c r="H105" s="122"/>
      <c r="I105" s="122"/>
      <c r="J105" s="122"/>
      <c r="K105" s="122"/>
      <c r="L105" s="71"/>
      <c r="M105" s="71"/>
      <c r="N105" s="71"/>
      <c r="O105" s="71"/>
      <c r="P105" s="71"/>
    </row>
    <row r="106" spans="3:16" s="3" customFormat="1" x14ac:dyDescent="0.25">
      <c r="C106" s="71"/>
      <c r="D106" s="71"/>
      <c r="E106" s="71"/>
      <c r="F106" s="71"/>
      <c r="G106" s="122"/>
      <c r="H106" s="122"/>
      <c r="I106" s="122"/>
      <c r="J106" s="122"/>
      <c r="K106" s="122"/>
      <c r="L106" s="71"/>
      <c r="M106" s="71"/>
      <c r="N106" s="71"/>
      <c r="O106" s="71"/>
      <c r="P106" s="71"/>
    </row>
    <row r="107" spans="3:16" s="3" customFormat="1" x14ac:dyDescent="0.25">
      <c r="C107" s="71"/>
      <c r="D107" s="71"/>
      <c r="E107" s="71"/>
      <c r="F107" s="71"/>
      <c r="G107" s="122"/>
      <c r="H107" s="122"/>
      <c r="I107" s="122"/>
      <c r="J107" s="122"/>
      <c r="K107" s="122"/>
      <c r="L107" s="71"/>
      <c r="M107" s="71"/>
      <c r="N107" s="71"/>
      <c r="O107" s="71"/>
      <c r="P107" s="71"/>
    </row>
    <row r="108" spans="3:16" s="3" customFormat="1" x14ac:dyDescent="0.25">
      <c r="C108" s="71"/>
      <c r="D108" s="71"/>
      <c r="E108" s="71"/>
      <c r="F108" s="71"/>
      <c r="G108" s="122"/>
      <c r="H108" s="122"/>
      <c r="I108" s="122"/>
      <c r="J108" s="122"/>
      <c r="K108" s="122"/>
      <c r="L108" s="71"/>
      <c r="M108" s="71"/>
      <c r="N108" s="71"/>
      <c r="O108" s="71"/>
      <c r="P108" s="71"/>
    </row>
    <row r="109" spans="3:16" s="3" customFormat="1" x14ac:dyDescent="0.25">
      <c r="C109" s="71"/>
      <c r="D109" s="71"/>
      <c r="E109" s="71"/>
      <c r="F109" s="71"/>
      <c r="G109" s="122"/>
      <c r="H109" s="122"/>
      <c r="I109" s="122"/>
      <c r="J109" s="122"/>
      <c r="K109" s="122"/>
      <c r="L109" s="71"/>
      <c r="M109" s="71"/>
      <c r="N109" s="71"/>
      <c r="O109" s="71"/>
      <c r="P109" s="71"/>
    </row>
    <row r="110" spans="3:16" s="3" customFormat="1" x14ac:dyDescent="0.25">
      <c r="C110" s="71"/>
      <c r="D110" s="71"/>
      <c r="E110" s="71"/>
      <c r="F110" s="71"/>
      <c r="G110" s="122"/>
      <c r="H110" s="122"/>
      <c r="I110" s="122"/>
      <c r="J110" s="122"/>
      <c r="K110" s="122"/>
      <c r="L110" s="71"/>
      <c r="M110" s="71"/>
      <c r="N110" s="71"/>
      <c r="O110" s="71"/>
      <c r="P110" s="71"/>
    </row>
    <row r="111" spans="3:16" s="3" customFormat="1" x14ac:dyDescent="0.25">
      <c r="C111" s="71"/>
      <c r="D111" s="71"/>
      <c r="E111" s="71"/>
      <c r="F111" s="71"/>
      <c r="G111" s="122"/>
      <c r="H111" s="122"/>
      <c r="I111" s="122"/>
      <c r="J111" s="122"/>
      <c r="K111" s="122"/>
      <c r="L111" s="71"/>
      <c r="M111" s="71"/>
      <c r="N111" s="71"/>
      <c r="O111" s="71"/>
      <c r="P111" s="71"/>
    </row>
    <row r="112" spans="3:16" s="3" customFormat="1" x14ac:dyDescent="0.25">
      <c r="C112" s="71"/>
      <c r="D112" s="71"/>
      <c r="E112" s="71"/>
      <c r="F112" s="71"/>
      <c r="G112" s="122"/>
      <c r="H112" s="122"/>
      <c r="I112" s="122"/>
      <c r="J112" s="122"/>
      <c r="K112" s="122"/>
      <c r="L112" s="71"/>
      <c r="M112" s="71"/>
      <c r="N112" s="71"/>
      <c r="O112" s="71"/>
      <c r="P112" s="71"/>
    </row>
    <row r="113" spans="3:16" s="3" customFormat="1" x14ac:dyDescent="0.25">
      <c r="C113" s="71"/>
      <c r="D113" s="71"/>
      <c r="E113" s="71"/>
      <c r="F113" s="71"/>
      <c r="G113" s="122"/>
      <c r="H113" s="122"/>
      <c r="I113" s="122"/>
      <c r="J113" s="122"/>
      <c r="K113" s="122"/>
      <c r="L113" s="71"/>
      <c r="M113" s="71"/>
      <c r="N113" s="71"/>
      <c r="O113" s="71"/>
      <c r="P113" s="71"/>
    </row>
    <row r="114" spans="3:16" s="3" customFormat="1" x14ac:dyDescent="0.25">
      <c r="C114" s="71"/>
      <c r="D114" s="71"/>
      <c r="E114" s="71"/>
      <c r="F114" s="71"/>
      <c r="G114" s="122"/>
      <c r="H114" s="122"/>
      <c r="I114" s="122"/>
      <c r="J114" s="122"/>
      <c r="K114" s="122"/>
      <c r="L114" s="71"/>
      <c r="M114" s="71"/>
      <c r="N114" s="71"/>
      <c r="O114" s="71"/>
      <c r="P114" s="71"/>
    </row>
    <row r="115" spans="3:16" s="3" customFormat="1" x14ac:dyDescent="0.25">
      <c r="C115" s="71"/>
      <c r="D115" s="71"/>
      <c r="E115" s="71"/>
      <c r="F115" s="71"/>
      <c r="G115" s="122"/>
      <c r="H115" s="122"/>
      <c r="I115" s="122"/>
      <c r="J115" s="122"/>
      <c r="K115" s="122"/>
      <c r="L115" s="71"/>
      <c r="M115" s="71"/>
      <c r="N115" s="71"/>
      <c r="O115" s="71"/>
      <c r="P115" s="71"/>
    </row>
    <row r="116" spans="3:16" s="3" customFormat="1" x14ac:dyDescent="0.25">
      <c r="C116" s="71"/>
      <c r="D116" s="71"/>
      <c r="E116" s="71"/>
      <c r="F116" s="71"/>
      <c r="G116" s="122"/>
      <c r="H116" s="122"/>
      <c r="I116" s="122"/>
      <c r="J116" s="122"/>
      <c r="K116" s="122"/>
      <c r="L116" s="71"/>
      <c r="M116" s="71"/>
      <c r="N116" s="71"/>
      <c r="O116" s="71"/>
      <c r="P116" s="71"/>
    </row>
    <row r="117" spans="3:16" s="3" customFormat="1" x14ac:dyDescent="0.25">
      <c r="C117" s="71"/>
      <c r="D117" s="71"/>
      <c r="E117" s="71"/>
      <c r="F117" s="71"/>
      <c r="G117" s="122"/>
      <c r="H117" s="122"/>
      <c r="I117" s="122"/>
      <c r="J117" s="122"/>
      <c r="K117" s="122"/>
      <c r="L117" s="71"/>
      <c r="M117" s="71"/>
      <c r="N117" s="71"/>
      <c r="O117" s="71"/>
      <c r="P117" s="71"/>
    </row>
    <row r="118" spans="3:16" s="3" customFormat="1" x14ac:dyDescent="0.25">
      <c r="C118" s="71"/>
      <c r="D118" s="71"/>
      <c r="E118" s="71"/>
      <c r="F118" s="71"/>
      <c r="G118" s="122"/>
      <c r="H118" s="122"/>
      <c r="I118" s="122"/>
      <c r="J118" s="122"/>
      <c r="K118" s="122"/>
      <c r="L118" s="71"/>
      <c r="M118" s="71"/>
      <c r="N118" s="71"/>
      <c r="O118" s="71"/>
      <c r="P118" s="71"/>
    </row>
    <row r="119" spans="3:16" s="3" customFormat="1" x14ac:dyDescent="0.25">
      <c r="C119" s="71"/>
      <c r="D119" s="71"/>
      <c r="E119" s="71"/>
      <c r="F119" s="71"/>
      <c r="G119" s="122"/>
      <c r="H119" s="122"/>
      <c r="I119" s="122"/>
      <c r="J119" s="122"/>
      <c r="K119" s="122"/>
      <c r="L119" s="71"/>
      <c r="M119" s="71"/>
      <c r="N119" s="71"/>
      <c r="O119" s="71"/>
      <c r="P119" s="71"/>
    </row>
    <row r="120" spans="3:16" s="3" customFormat="1" x14ac:dyDescent="0.25">
      <c r="C120" s="71"/>
      <c r="D120" s="71"/>
      <c r="E120" s="71"/>
      <c r="F120" s="71"/>
      <c r="G120" s="122"/>
      <c r="H120" s="122"/>
      <c r="I120" s="122"/>
      <c r="J120" s="122"/>
      <c r="K120" s="122"/>
      <c r="L120" s="71"/>
      <c r="M120" s="71"/>
      <c r="N120" s="71"/>
      <c r="O120" s="71"/>
      <c r="P120" s="71"/>
    </row>
    <row r="121" spans="3:16" s="3" customFormat="1" x14ac:dyDescent="0.25">
      <c r="C121" s="71"/>
      <c r="D121" s="71"/>
      <c r="E121" s="71"/>
      <c r="F121" s="71"/>
      <c r="G121" s="122"/>
      <c r="H121" s="122"/>
      <c r="I121" s="122"/>
      <c r="J121" s="122"/>
      <c r="K121" s="122"/>
      <c r="L121" s="71"/>
      <c r="M121" s="71"/>
      <c r="N121" s="71"/>
      <c r="O121" s="71"/>
      <c r="P121" s="71"/>
    </row>
    <row r="122" spans="3:16" s="3" customFormat="1" x14ac:dyDescent="0.25">
      <c r="C122" s="71"/>
      <c r="D122" s="71"/>
      <c r="E122" s="71"/>
      <c r="F122" s="71"/>
      <c r="G122" s="122"/>
      <c r="H122" s="122"/>
      <c r="I122" s="122"/>
      <c r="J122" s="122"/>
      <c r="K122" s="122"/>
      <c r="L122" s="71"/>
      <c r="M122" s="71"/>
      <c r="N122" s="71"/>
      <c r="O122" s="71"/>
      <c r="P122" s="71"/>
    </row>
    <row r="123" spans="3:16" s="3" customFormat="1" x14ac:dyDescent="0.25">
      <c r="C123" s="71"/>
      <c r="D123" s="71"/>
      <c r="E123" s="71"/>
      <c r="F123" s="71"/>
      <c r="G123" s="122"/>
      <c r="H123" s="122"/>
      <c r="I123" s="122"/>
      <c r="J123" s="122"/>
      <c r="K123" s="122"/>
      <c r="L123" s="71"/>
      <c r="M123" s="71"/>
      <c r="N123" s="71"/>
      <c r="O123" s="71"/>
      <c r="P123" s="71"/>
    </row>
    <row r="124" spans="3:16" s="3" customFormat="1" x14ac:dyDescent="0.25">
      <c r="C124" s="71"/>
      <c r="D124" s="71"/>
      <c r="E124" s="71"/>
      <c r="F124" s="71"/>
      <c r="G124" s="122"/>
      <c r="H124" s="122"/>
      <c r="I124" s="122"/>
      <c r="J124" s="122"/>
      <c r="K124" s="122"/>
      <c r="L124" s="71"/>
      <c r="M124" s="71"/>
      <c r="N124" s="71"/>
      <c r="O124" s="71"/>
      <c r="P124" s="71"/>
    </row>
    <row r="125" spans="3:16" s="3" customFormat="1" x14ac:dyDescent="0.25">
      <c r="C125" s="71"/>
      <c r="D125" s="71"/>
      <c r="E125" s="71"/>
      <c r="F125" s="71"/>
      <c r="G125" s="122"/>
      <c r="H125" s="122"/>
      <c r="I125" s="122"/>
      <c r="J125" s="122"/>
      <c r="K125" s="122"/>
      <c r="L125" s="71"/>
      <c r="M125" s="71"/>
      <c r="N125" s="71"/>
      <c r="O125" s="71"/>
      <c r="P125" s="71"/>
    </row>
    <row r="126" spans="3:16" s="3" customFormat="1" x14ac:dyDescent="0.25">
      <c r="C126" s="71"/>
      <c r="D126" s="71"/>
      <c r="E126" s="71"/>
      <c r="F126" s="71"/>
      <c r="G126" s="122"/>
      <c r="H126" s="122"/>
      <c r="I126" s="122"/>
      <c r="J126" s="122"/>
      <c r="K126" s="122"/>
      <c r="L126" s="71"/>
      <c r="M126" s="71"/>
      <c r="N126" s="71"/>
      <c r="O126" s="71"/>
      <c r="P126" s="71"/>
    </row>
    <row r="127" spans="3:16" s="3" customFormat="1" x14ac:dyDescent="0.25">
      <c r="C127" s="71"/>
      <c r="D127" s="71"/>
      <c r="E127" s="71"/>
      <c r="F127" s="71"/>
      <c r="G127" s="122"/>
      <c r="H127" s="122"/>
      <c r="I127" s="122"/>
      <c r="J127" s="122"/>
      <c r="K127" s="122"/>
      <c r="L127" s="71"/>
      <c r="M127" s="71"/>
      <c r="N127" s="71"/>
      <c r="O127" s="71"/>
      <c r="P127" s="71"/>
    </row>
    <row r="128" spans="3:16" s="3" customFormat="1" x14ac:dyDescent="0.25">
      <c r="C128" s="71"/>
      <c r="D128" s="71"/>
      <c r="E128" s="71"/>
      <c r="F128" s="71"/>
      <c r="G128" s="122"/>
      <c r="H128" s="122"/>
      <c r="I128" s="122"/>
      <c r="J128" s="122"/>
      <c r="K128" s="122"/>
      <c r="L128" s="71"/>
      <c r="M128" s="71"/>
      <c r="N128" s="71"/>
      <c r="O128" s="71"/>
      <c r="P128" s="71"/>
    </row>
    <row r="129" spans="3:16" s="3" customFormat="1" x14ac:dyDescent="0.25">
      <c r="C129" s="71"/>
      <c r="D129" s="71"/>
      <c r="E129" s="71"/>
      <c r="F129" s="71"/>
      <c r="G129" s="122"/>
      <c r="H129" s="122"/>
      <c r="I129" s="122"/>
      <c r="J129" s="122"/>
      <c r="K129" s="122"/>
      <c r="L129" s="71"/>
      <c r="M129" s="71"/>
      <c r="N129" s="71"/>
      <c r="O129" s="71"/>
      <c r="P129" s="71"/>
    </row>
    <row r="130" spans="3:16" s="3" customFormat="1" x14ac:dyDescent="0.25">
      <c r="C130" s="71"/>
      <c r="D130" s="71"/>
      <c r="E130" s="71"/>
      <c r="F130" s="71"/>
      <c r="G130" s="122"/>
      <c r="H130" s="122"/>
      <c r="I130" s="122"/>
      <c r="J130" s="122"/>
      <c r="K130" s="122"/>
      <c r="L130" s="71"/>
      <c r="M130" s="71"/>
      <c r="N130" s="71"/>
      <c r="O130" s="71"/>
      <c r="P130" s="71"/>
    </row>
    <row r="131" spans="3:16" s="3" customFormat="1" x14ac:dyDescent="0.25">
      <c r="C131" s="71"/>
      <c r="D131" s="71"/>
      <c r="E131" s="71"/>
      <c r="F131" s="71"/>
      <c r="G131" s="122"/>
      <c r="H131" s="122"/>
      <c r="I131" s="122"/>
      <c r="J131" s="122"/>
      <c r="K131" s="122"/>
      <c r="L131" s="71"/>
      <c r="M131" s="71"/>
      <c r="N131" s="71"/>
      <c r="O131" s="71"/>
      <c r="P131" s="71"/>
    </row>
    <row r="132" spans="3:16" s="3" customFormat="1" x14ac:dyDescent="0.25">
      <c r="C132" s="71"/>
      <c r="D132" s="71"/>
      <c r="E132" s="71"/>
      <c r="F132" s="71"/>
      <c r="G132" s="122"/>
      <c r="H132" s="122"/>
      <c r="I132" s="122"/>
      <c r="J132" s="122"/>
      <c r="K132" s="122"/>
      <c r="L132" s="71"/>
      <c r="M132" s="71"/>
      <c r="N132" s="71"/>
      <c r="O132" s="71"/>
      <c r="P132" s="71"/>
    </row>
    <row r="133" spans="3:16" s="3" customFormat="1" x14ac:dyDescent="0.25">
      <c r="C133" s="71"/>
      <c r="D133" s="71"/>
      <c r="E133" s="71"/>
      <c r="F133" s="71"/>
      <c r="G133" s="122"/>
      <c r="H133" s="122"/>
      <c r="I133" s="122"/>
      <c r="J133" s="122"/>
      <c r="K133" s="122"/>
      <c r="L133" s="71"/>
      <c r="M133" s="71"/>
      <c r="N133" s="71"/>
      <c r="O133" s="71"/>
      <c r="P133" s="71"/>
    </row>
    <row r="134" spans="3:16" s="3" customFormat="1" x14ac:dyDescent="0.25">
      <c r="C134" s="71"/>
      <c r="D134" s="71"/>
      <c r="E134" s="71"/>
      <c r="F134" s="71"/>
      <c r="G134" s="122"/>
      <c r="H134" s="122"/>
      <c r="I134" s="122"/>
      <c r="J134" s="122"/>
      <c r="K134" s="122"/>
      <c r="L134" s="71"/>
      <c r="M134" s="71"/>
      <c r="N134" s="71"/>
      <c r="O134" s="71"/>
      <c r="P134" s="71"/>
    </row>
    <row r="135" spans="3:16" s="3" customFormat="1" x14ac:dyDescent="0.25">
      <c r="C135" s="71"/>
      <c r="D135" s="71"/>
      <c r="E135" s="71"/>
      <c r="F135" s="71"/>
      <c r="G135" s="122"/>
      <c r="H135" s="122"/>
      <c r="I135" s="122"/>
      <c r="J135" s="122"/>
      <c r="K135" s="122"/>
      <c r="L135" s="71"/>
      <c r="M135" s="71"/>
      <c r="N135" s="71"/>
      <c r="O135" s="71"/>
      <c r="P135" s="71"/>
    </row>
    <row r="136" spans="3:16" s="3" customFormat="1" x14ac:dyDescent="0.25">
      <c r="C136" s="71"/>
      <c r="D136" s="71"/>
      <c r="E136" s="71"/>
      <c r="F136" s="71"/>
      <c r="G136" s="122"/>
      <c r="H136" s="122"/>
      <c r="I136" s="122"/>
      <c r="J136" s="122"/>
      <c r="K136" s="122"/>
      <c r="L136" s="71"/>
      <c r="M136" s="71"/>
      <c r="N136" s="71"/>
      <c r="O136" s="71"/>
      <c r="P136" s="71"/>
    </row>
    <row r="137" spans="3:16" s="3" customFormat="1" x14ac:dyDescent="0.25">
      <c r="C137" s="71"/>
      <c r="D137" s="71"/>
      <c r="E137" s="71"/>
      <c r="F137" s="71"/>
      <c r="G137" s="122"/>
      <c r="H137" s="122"/>
      <c r="I137" s="122"/>
      <c r="J137" s="122"/>
      <c r="K137" s="122"/>
      <c r="L137" s="71"/>
      <c r="M137" s="71"/>
      <c r="N137" s="71"/>
      <c r="O137" s="71"/>
      <c r="P137" s="71"/>
    </row>
    <row r="138" spans="3:16" s="3" customFormat="1" x14ac:dyDescent="0.25">
      <c r="C138" s="71"/>
      <c r="D138" s="71"/>
      <c r="E138" s="71"/>
      <c r="F138" s="71"/>
      <c r="G138" s="122"/>
      <c r="H138" s="122"/>
      <c r="I138" s="122"/>
      <c r="J138" s="122"/>
      <c r="K138" s="122"/>
      <c r="L138" s="71"/>
      <c r="M138" s="71"/>
      <c r="N138" s="71"/>
      <c r="O138" s="71"/>
      <c r="P138" s="71"/>
    </row>
    <row r="139" spans="3:16" s="3" customFormat="1" x14ac:dyDescent="0.25">
      <c r="C139" s="71"/>
      <c r="D139" s="71"/>
      <c r="E139" s="71"/>
      <c r="F139" s="71"/>
      <c r="G139" s="122"/>
      <c r="H139" s="122"/>
      <c r="I139" s="122"/>
      <c r="J139" s="122"/>
      <c r="K139" s="122"/>
      <c r="L139" s="71"/>
      <c r="M139" s="71"/>
      <c r="N139" s="71"/>
      <c r="O139" s="71"/>
      <c r="P139" s="71"/>
    </row>
    <row r="140" spans="3:16" s="3" customFormat="1" x14ac:dyDescent="0.25">
      <c r="C140" s="71"/>
      <c r="D140" s="71"/>
      <c r="E140" s="71"/>
      <c r="F140" s="71"/>
      <c r="G140" s="122"/>
      <c r="H140" s="122"/>
      <c r="I140" s="122"/>
      <c r="J140" s="122"/>
      <c r="K140" s="122"/>
      <c r="L140" s="71"/>
      <c r="M140" s="71"/>
      <c r="N140" s="71"/>
      <c r="O140" s="71"/>
      <c r="P140" s="71"/>
    </row>
    <row r="141" spans="3:16" s="3" customFormat="1" x14ac:dyDescent="0.25">
      <c r="C141" s="71"/>
      <c r="D141" s="71"/>
      <c r="E141" s="71"/>
      <c r="F141" s="71"/>
      <c r="G141" s="122"/>
      <c r="H141" s="122"/>
      <c r="I141" s="122"/>
      <c r="J141" s="122"/>
      <c r="K141" s="122"/>
      <c r="L141" s="71"/>
      <c r="M141" s="71"/>
      <c r="N141" s="71"/>
      <c r="O141" s="71"/>
      <c r="P141" s="71"/>
    </row>
    <row r="142" spans="3:16" s="3" customFormat="1" x14ac:dyDescent="0.25">
      <c r="C142" s="71"/>
      <c r="D142" s="71"/>
      <c r="E142" s="71"/>
      <c r="F142" s="71"/>
      <c r="G142" s="122"/>
      <c r="H142" s="122"/>
      <c r="I142" s="122"/>
      <c r="J142" s="122"/>
      <c r="K142" s="122"/>
      <c r="L142" s="71"/>
      <c r="M142" s="71"/>
      <c r="N142" s="71"/>
      <c r="O142" s="71"/>
      <c r="P142" s="71"/>
    </row>
    <row r="143" spans="3:16" s="3" customFormat="1" x14ac:dyDescent="0.25">
      <c r="C143" s="71"/>
      <c r="D143" s="71"/>
      <c r="E143" s="71"/>
      <c r="F143" s="71"/>
      <c r="G143" s="122"/>
      <c r="H143" s="122"/>
      <c r="I143" s="122"/>
      <c r="J143" s="122"/>
      <c r="K143" s="122"/>
      <c r="L143" s="71"/>
      <c r="M143" s="71"/>
      <c r="N143" s="71"/>
      <c r="O143" s="71"/>
      <c r="P143" s="71"/>
    </row>
    <row r="144" spans="3:16" s="3" customFormat="1" x14ac:dyDescent="0.25">
      <c r="C144" s="71"/>
      <c r="D144" s="71"/>
      <c r="E144" s="71"/>
      <c r="F144" s="71"/>
      <c r="G144" s="122"/>
      <c r="H144" s="122"/>
      <c r="I144" s="122"/>
      <c r="J144" s="122"/>
      <c r="K144" s="122"/>
      <c r="L144" s="71"/>
      <c r="M144" s="71"/>
      <c r="N144" s="71"/>
      <c r="O144" s="71"/>
      <c r="P144" s="71"/>
    </row>
    <row r="145" spans="3:16" s="3" customFormat="1" x14ac:dyDescent="0.25">
      <c r="C145" s="71"/>
      <c r="D145" s="71"/>
      <c r="E145" s="71"/>
      <c r="F145" s="71"/>
      <c r="G145" s="122"/>
      <c r="H145" s="122"/>
      <c r="I145" s="122"/>
      <c r="J145" s="122"/>
      <c r="K145" s="122"/>
      <c r="L145" s="71"/>
      <c r="M145" s="71"/>
      <c r="N145" s="71"/>
      <c r="O145" s="71"/>
      <c r="P145" s="71"/>
    </row>
    <row r="146" spans="3:16" s="3" customFormat="1" x14ac:dyDescent="0.25">
      <c r="C146" s="71"/>
      <c r="D146" s="71"/>
      <c r="E146" s="71"/>
      <c r="F146" s="71"/>
      <c r="G146" s="122"/>
      <c r="H146" s="122"/>
      <c r="I146" s="122"/>
      <c r="J146" s="122"/>
      <c r="K146" s="122"/>
      <c r="L146" s="71"/>
      <c r="M146" s="71"/>
      <c r="N146" s="71"/>
      <c r="O146" s="71"/>
      <c r="P146" s="71"/>
    </row>
    <row r="147" spans="3:16" s="3" customFormat="1" x14ac:dyDescent="0.25">
      <c r="C147" s="71"/>
      <c r="D147" s="71"/>
      <c r="E147" s="71"/>
      <c r="F147" s="71"/>
      <c r="G147" s="122"/>
      <c r="H147" s="122"/>
      <c r="I147" s="122"/>
      <c r="J147" s="122"/>
      <c r="K147" s="122"/>
      <c r="L147" s="71"/>
      <c r="M147" s="71"/>
      <c r="N147" s="71"/>
      <c r="O147" s="71"/>
      <c r="P147" s="71"/>
    </row>
    <row r="148" spans="3:16" s="3" customFormat="1" x14ac:dyDescent="0.25">
      <c r="C148" s="71"/>
      <c r="D148" s="71"/>
      <c r="E148" s="71"/>
      <c r="F148" s="71"/>
      <c r="G148" s="122"/>
      <c r="H148" s="122"/>
      <c r="I148" s="122"/>
      <c r="J148" s="122"/>
      <c r="K148" s="122"/>
      <c r="L148" s="71"/>
      <c r="M148" s="71"/>
      <c r="N148" s="71"/>
      <c r="O148" s="71"/>
      <c r="P148" s="71"/>
    </row>
    <row r="149" spans="3:16" s="3" customFormat="1" x14ac:dyDescent="0.25">
      <c r="C149" s="71"/>
      <c r="D149" s="71"/>
      <c r="E149" s="71"/>
      <c r="F149" s="71"/>
      <c r="G149" s="122"/>
      <c r="H149" s="122"/>
      <c r="I149" s="122"/>
      <c r="J149" s="122"/>
      <c r="K149" s="122"/>
      <c r="L149" s="71"/>
      <c r="M149" s="71"/>
      <c r="N149" s="71"/>
      <c r="O149" s="71"/>
      <c r="P149" s="71"/>
    </row>
    <row r="150" spans="3:16" s="3" customFormat="1" x14ac:dyDescent="0.25">
      <c r="C150" s="71"/>
      <c r="D150" s="71"/>
      <c r="E150" s="71"/>
      <c r="F150" s="71"/>
      <c r="G150" s="122"/>
      <c r="H150" s="122"/>
      <c r="I150" s="122"/>
      <c r="J150" s="122"/>
      <c r="K150" s="122"/>
      <c r="L150" s="71"/>
      <c r="M150" s="71"/>
      <c r="N150" s="71"/>
      <c r="O150" s="71"/>
      <c r="P150" s="71"/>
    </row>
    <row r="151" spans="3:16" s="3" customFormat="1" x14ac:dyDescent="0.25">
      <c r="C151" s="71"/>
      <c r="D151" s="71"/>
      <c r="E151" s="71"/>
      <c r="F151" s="71"/>
      <c r="G151" s="122"/>
      <c r="H151" s="122"/>
      <c r="I151" s="122"/>
      <c r="J151" s="122"/>
      <c r="K151" s="122"/>
      <c r="L151" s="71"/>
      <c r="M151" s="71"/>
      <c r="N151" s="71"/>
      <c r="O151" s="71"/>
      <c r="P151" s="71"/>
    </row>
    <row r="152" spans="3:16" s="3" customFormat="1" x14ac:dyDescent="0.25">
      <c r="C152" s="71"/>
      <c r="D152" s="71"/>
      <c r="E152" s="71"/>
      <c r="F152" s="71"/>
      <c r="G152" s="122"/>
      <c r="H152" s="122"/>
      <c r="I152" s="122"/>
      <c r="J152" s="122"/>
      <c r="K152" s="122"/>
      <c r="L152" s="71"/>
      <c r="M152" s="71"/>
      <c r="N152" s="71"/>
      <c r="O152" s="71"/>
      <c r="P152" s="71"/>
    </row>
    <row r="153" spans="3:16" s="3" customFormat="1" x14ac:dyDescent="0.25">
      <c r="C153" s="71"/>
      <c r="D153" s="71"/>
      <c r="E153" s="71"/>
      <c r="F153" s="71"/>
      <c r="G153" s="122"/>
      <c r="H153" s="122"/>
      <c r="I153" s="122"/>
      <c r="J153" s="122"/>
      <c r="K153" s="122"/>
      <c r="L153" s="71"/>
      <c r="M153" s="71"/>
      <c r="N153" s="71"/>
      <c r="O153" s="71"/>
      <c r="P153" s="71"/>
    </row>
    <row r="154" spans="3:16" s="3" customFormat="1" x14ac:dyDescent="0.25">
      <c r="C154" s="71"/>
      <c r="D154" s="71"/>
      <c r="E154" s="71"/>
      <c r="F154" s="71"/>
      <c r="G154" s="122"/>
      <c r="H154" s="122"/>
      <c r="I154" s="122"/>
      <c r="J154" s="122"/>
      <c r="K154" s="122"/>
      <c r="L154" s="71"/>
      <c r="M154" s="71"/>
      <c r="N154" s="71"/>
      <c r="O154" s="71"/>
      <c r="P154" s="71"/>
    </row>
    <row r="155" spans="3:16" s="3" customFormat="1" x14ac:dyDescent="0.25">
      <c r="C155" s="71"/>
      <c r="D155" s="71"/>
      <c r="E155" s="71"/>
      <c r="F155" s="71"/>
      <c r="G155" s="122"/>
      <c r="H155" s="122"/>
      <c r="I155" s="122"/>
      <c r="J155" s="122"/>
      <c r="K155" s="122"/>
      <c r="L155" s="71"/>
      <c r="M155" s="71"/>
      <c r="N155" s="71"/>
      <c r="O155" s="71"/>
      <c r="P155" s="71"/>
    </row>
    <row r="156" spans="3:16" s="3" customFormat="1" x14ac:dyDescent="0.25">
      <c r="C156" s="71"/>
      <c r="D156" s="71"/>
      <c r="E156" s="71"/>
      <c r="F156" s="71"/>
      <c r="G156" s="122"/>
      <c r="H156" s="122"/>
      <c r="I156" s="122"/>
      <c r="J156" s="122"/>
      <c r="K156" s="122"/>
      <c r="L156" s="71"/>
      <c r="M156" s="71"/>
      <c r="N156" s="71"/>
      <c r="O156" s="71"/>
      <c r="P156" s="71"/>
    </row>
    <row r="157" spans="3:16" s="3" customFormat="1" x14ac:dyDescent="0.25">
      <c r="C157" s="71"/>
      <c r="D157" s="71"/>
      <c r="E157" s="71"/>
      <c r="F157" s="71"/>
      <c r="G157" s="122"/>
      <c r="H157" s="122"/>
      <c r="I157" s="122"/>
      <c r="J157" s="122"/>
      <c r="K157" s="122"/>
      <c r="L157" s="71"/>
      <c r="M157" s="71"/>
      <c r="N157" s="71"/>
      <c r="O157" s="71"/>
      <c r="P157" s="71"/>
    </row>
    <row r="158" spans="3:16" s="3" customFormat="1" x14ac:dyDescent="0.25">
      <c r="C158" s="71"/>
      <c r="D158" s="71"/>
      <c r="E158" s="71"/>
      <c r="F158" s="71"/>
      <c r="G158" s="122"/>
      <c r="H158" s="122"/>
      <c r="I158" s="122"/>
      <c r="J158" s="122"/>
      <c r="K158" s="122"/>
      <c r="L158" s="71"/>
      <c r="M158" s="71"/>
      <c r="N158" s="71"/>
      <c r="O158" s="71"/>
      <c r="P158" s="71"/>
    </row>
    <row r="159" spans="3:16" s="3" customFormat="1" x14ac:dyDescent="0.25">
      <c r="C159" s="71"/>
      <c r="D159" s="71"/>
      <c r="E159" s="71"/>
      <c r="F159" s="71"/>
      <c r="G159" s="122"/>
      <c r="H159" s="122"/>
      <c r="I159" s="122"/>
      <c r="J159" s="122"/>
      <c r="K159" s="122"/>
      <c r="L159" s="71"/>
      <c r="M159" s="71"/>
      <c r="N159" s="71"/>
      <c r="O159" s="71"/>
      <c r="P159" s="71"/>
    </row>
    <row r="160" spans="3:16" s="3" customFormat="1" x14ac:dyDescent="0.25">
      <c r="C160" s="71"/>
      <c r="D160" s="71"/>
      <c r="E160" s="71"/>
      <c r="F160" s="71"/>
      <c r="G160" s="122"/>
      <c r="H160" s="122"/>
      <c r="I160" s="122"/>
      <c r="J160" s="122"/>
      <c r="K160" s="122"/>
      <c r="L160" s="71"/>
      <c r="M160" s="71"/>
      <c r="N160" s="71"/>
      <c r="O160" s="71"/>
      <c r="P160" s="71"/>
    </row>
    <row r="161" spans="3:16" s="3" customFormat="1" x14ac:dyDescent="0.25">
      <c r="C161" s="71"/>
      <c r="D161" s="71"/>
      <c r="E161" s="71"/>
      <c r="F161" s="71"/>
      <c r="G161" s="122"/>
      <c r="H161" s="122"/>
      <c r="I161" s="122"/>
      <c r="J161" s="122"/>
      <c r="K161" s="122"/>
      <c r="L161" s="71"/>
      <c r="M161" s="71"/>
      <c r="N161" s="71"/>
      <c r="O161" s="71"/>
      <c r="P161" s="71"/>
    </row>
    <row r="162" spans="3:16" s="3" customFormat="1" x14ac:dyDescent="0.25">
      <c r="C162" s="71"/>
      <c r="D162" s="71"/>
      <c r="E162" s="71"/>
      <c r="F162" s="71"/>
      <c r="G162" s="122"/>
      <c r="H162" s="122"/>
      <c r="I162" s="122"/>
      <c r="J162" s="122"/>
      <c r="K162" s="122"/>
      <c r="L162" s="71"/>
      <c r="M162" s="71"/>
      <c r="N162" s="71"/>
      <c r="O162" s="71"/>
      <c r="P162" s="71"/>
    </row>
    <row r="163" spans="3:16" s="3" customFormat="1" x14ac:dyDescent="0.25">
      <c r="C163" s="71"/>
      <c r="D163" s="71"/>
      <c r="E163" s="71"/>
      <c r="F163" s="71"/>
      <c r="G163" s="122"/>
      <c r="H163" s="122"/>
      <c r="I163" s="122"/>
      <c r="J163" s="122"/>
      <c r="K163" s="122"/>
      <c r="L163" s="71"/>
      <c r="M163" s="71"/>
      <c r="N163" s="71"/>
      <c r="O163" s="71"/>
      <c r="P163" s="71"/>
    </row>
    <row r="164" spans="3:16" s="3" customFormat="1" x14ac:dyDescent="0.25">
      <c r="C164" s="71"/>
      <c r="D164" s="71"/>
      <c r="E164" s="71"/>
      <c r="F164" s="71"/>
      <c r="G164" s="122"/>
      <c r="H164" s="122"/>
      <c r="I164" s="122"/>
      <c r="J164" s="122"/>
      <c r="K164" s="122"/>
      <c r="L164" s="71"/>
      <c r="M164" s="71"/>
      <c r="N164" s="71"/>
      <c r="O164" s="71"/>
      <c r="P164" s="71"/>
    </row>
    <row r="165" spans="3:16" s="3" customFormat="1" x14ac:dyDescent="0.25">
      <c r="C165" s="71"/>
      <c r="D165" s="71"/>
      <c r="E165" s="71"/>
      <c r="F165" s="71"/>
      <c r="G165" s="122"/>
      <c r="H165" s="122"/>
      <c r="I165" s="122"/>
      <c r="J165" s="122"/>
      <c r="K165" s="122"/>
      <c r="L165" s="71"/>
      <c r="M165" s="71"/>
      <c r="N165" s="71"/>
      <c r="O165" s="71"/>
      <c r="P165" s="71"/>
    </row>
    <row r="166" spans="3:16" s="3" customFormat="1" x14ac:dyDescent="0.25">
      <c r="C166" s="71"/>
      <c r="D166" s="71"/>
      <c r="E166" s="71"/>
      <c r="F166" s="71"/>
      <c r="G166" s="122"/>
      <c r="H166" s="122"/>
      <c r="I166" s="122"/>
      <c r="J166" s="122"/>
      <c r="K166" s="122"/>
      <c r="L166" s="71"/>
      <c r="M166" s="71"/>
      <c r="N166" s="71"/>
      <c r="O166" s="71"/>
      <c r="P166" s="71"/>
    </row>
    <row r="167" spans="3:16" s="3" customFormat="1" x14ac:dyDescent="0.25">
      <c r="C167" s="71"/>
      <c r="D167" s="71"/>
      <c r="E167" s="71"/>
      <c r="F167" s="71"/>
      <c r="G167" s="122"/>
      <c r="H167" s="122"/>
      <c r="I167" s="122"/>
      <c r="J167" s="122"/>
      <c r="K167" s="122"/>
      <c r="L167" s="71"/>
      <c r="M167" s="71"/>
      <c r="N167" s="71"/>
      <c r="O167" s="71"/>
      <c r="P167" s="71"/>
    </row>
    <row r="168" spans="3:16" s="3" customFormat="1" x14ac:dyDescent="0.25">
      <c r="C168" s="71"/>
      <c r="D168" s="71"/>
      <c r="E168" s="71"/>
      <c r="F168" s="71"/>
      <c r="G168" s="122"/>
      <c r="H168" s="122"/>
      <c r="I168" s="122"/>
      <c r="J168" s="122"/>
      <c r="K168" s="122"/>
      <c r="L168" s="71"/>
      <c r="M168" s="71"/>
      <c r="N168" s="71"/>
      <c r="O168" s="71"/>
      <c r="P168" s="71"/>
    </row>
    <row r="169" spans="3:16" s="3" customFormat="1" x14ac:dyDescent="0.25">
      <c r="C169" s="71"/>
      <c r="D169" s="71"/>
      <c r="E169" s="71"/>
      <c r="F169" s="71"/>
      <c r="G169" s="122"/>
      <c r="H169" s="122"/>
      <c r="I169" s="122"/>
      <c r="J169" s="122"/>
      <c r="K169" s="122"/>
      <c r="L169" s="71"/>
      <c r="M169" s="71"/>
      <c r="N169" s="71"/>
      <c r="O169" s="71"/>
      <c r="P169" s="71"/>
    </row>
    <row r="170" spans="3:16" s="3" customFormat="1" x14ac:dyDescent="0.25">
      <c r="C170" s="71"/>
      <c r="D170" s="71"/>
      <c r="E170" s="71"/>
      <c r="F170" s="71"/>
      <c r="G170" s="122"/>
      <c r="H170" s="122"/>
      <c r="I170" s="122"/>
      <c r="J170" s="122"/>
      <c r="K170" s="122"/>
      <c r="L170" s="71"/>
      <c r="M170" s="71"/>
      <c r="N170" s="71"/>
      <c r="O170" s="71"/>
      <c r="P170" s="71"/>
    </row>
    <row r="171" spans="3:16" s="3" customFormat="1" x14ac:dyDescent="0.25">
      <c r="C171" s="71"/>
      <c r="D171" s="71"/>
      <c r="E171" s="71"/>
      <c r="F171" s="71"/>
      <c r="G171" s="122"/>
      <c r="H171" s="122"/>
      <c r="I171" s="122"/>
      <c r="J171" s="122"/>
      <c r="K171" s="122"/>
      <c r="L171" s="71"/>
      <c r="M171" s="71"/>
      <c r="N171" s="71"/>
      <c r="O171" s="71"/>
      <c r="P171" s="71"/>
    </row>
    <row r="172" spans="3:16" s="3" customFormat="1" x14ac:dyDescent="0.25">
      <c r="C172" s="71"/>
      <c r="D172" s="71"/>
      <c r="E172" s="71"/>
      <c r="F172" s="71"/>
      <c r="G172" s="122"/>
      <c r="H172" s="122"/>
      <c r="I172" s="122"/>
      <c r="J172" s="122"/>
      <c r="K172" s="122"/>
      <c r="L172" s="71"/>
      <c r="M172" s="71"/>
      <c r="N172" s="71"/>
      <c r="O172" s="71"/>
      <c r="P172" s="71"/>
    </row>
    <row r="173" spans="3:16" s="3" customFormat="1" x14ac:dyDescent="0.25">
      <c r="C173" s="71"/>
      <c r="D173" s="71"/>
      <c r="E173" s="71"/>
      <c r="F173" s="71"/>
      <c r="G173" s="122"/>
      <c r="H173" s="122"/>
      <c r="I173" s="122"/>
      <c r="J173" s="122"/>
      <c r="K173" s="122"/>
      <c r="L173" s="71"/>
      <c r="M173" s="71"/>
      <c r="N173" s="71"/>
      <c r="O173" s="71"/>
      <c r="P173" s="71"/>
    </row>
    <row r="174" spans="3:16" s="3" customFormat="1" x14ac:dyDescent="0.25">
      <c r="C174" s="71"/>
      <c r="D174" s="71"/>
      <c r="E174" s="71"/>
      <c r="F174" s="71"/>
      <c r="G174" s="122"/>
      <c r="H174" s="122"/>
      <c r="I174" s="122"/>
      <c r="J174" s="122"/>
      <c r="K174" s="122"/>
      <c r="L174" s="71"/>
      <c r="M174" s="71"/>
      <c r="N174" s="71"/>
      <c r="O174" s="71"/>
      <c r="P174" s="71"/>
    </row>
    <row r="175" spans="3:16" s="3" customFormat="1" x14ac:dyDescent="0.25">
      <c r="C175" s="71"/>
      <c r="D175" s="71"/>
      <c r="E175" s="71"/>
      <c r="F175" s="71"/>
      <c r="G175" s="122"/>
      <c r="H175" s="122"/>
      <c r="I175" s="122"/>
      <c r="J175" s="122"/>
      <c r="K175" s="122"/>
      <c r="L175" s="71"/>
      <c r="M175" s="71"/>
      <c r="N175" s="71"/>
      <c r="O175" s="71"/>
      <c r="P175" s="71"/>
    </row>
    <row r="176" spans="3:16" s="3" customFormat="1" x14ac:dyDescent="0.25">
      <c r="C176" s="71"/>
      <c r="D176" s="71"/>
      <c r="E176" s="71"/>
      <c r="F176" s="71"/>
      <c r="G176" s="122"/>
      <c r="H176" s="122"/>
      <c r="I176" s="122"/>
      <c r="J176" s="122"/>
      <c r="K176" s="122"/>
      <c r="L176" s="71"/>
      <c r="M176" s="71"/>
      <c r="N176" s="71"/>
      <c r="O176" s="71"/>
      <c r="P176" s="71"/>
    </row>
    <row r="177" spans="3:16" s="3" customFormat="1" x14ac:dyDescent="0.25">
      <c r="C177" s="71"/>
      <c r="D177" s="71"/>
      <c r="E177" s="71"/>
      <c r="F177" s="71"/>
      <c r="G177" s="122"/>
      <c r="H177" s="122"/>
      <c r="I177" s="122"/>
      <c r="J177" s="122"/>
      <c r="K177" s="122"/>
      <c r="L177" s="71"/>
      <c r="M177" s="71"/>
      <c r="N177" s="71"/>
      <c r="O177" s="71"/>
      <c r="P177" s="71"/>
    </row>
    <row r="178" spans="3:16" s="3" customFormat="1" x14ac:dyDescent="0.25">
      <c r="C178" s="71"/>
      <c r="D178" s="71"/>
      <c r="E178" s="71"/>
      <c r="F178" s="71"/>
      <c r="G178" s="122"/>
      <c r="H178" s="122"/>
      <c r="I178" s="122"/>
      <c r="J178" s="122"/>
      <c r="K178" s="122"/>
      <c r="L178" s="71"/>
      <c r="M178" s="71"/>
      <c r="N178" s="71"/>
      <c r="O178" s="71"/>
      <c r="P178" s="71"/>
    </row>
    <row r="179" spans="3:16" s="3" customFormat="1" x14ac:dyDescent="0.25">
      <c r="C179" s="71"/>
      <c r="D179" s="71"/>
      <c r="E179" s="71"/>
      <c r="F179" s="71"/>
      <c r="G179" s="122"/>
      <c r="H179" s="122"/>
      <c r="I179" s="122"/>
      <c r="J179" s="122"/>
      <c r="K179" s="122"/>
      <c r="L179" s="71"/>
      <c r="M179" s="71"/>
      <c r="N179" s="71"/>
      <c r="O179" s="71"/>
      <c r="P179" s="71"/>
    </row>
    <row r="180" spans="3:16" s="3" customFormat="1" x14ac:dyDescent="0.25">
      <c r="C180" s="71"/>
      <c r="D180" s="71"/>
      <c r="E180" s="71"/>
      <c r="F180" s="71"/>
      <c r="G180" s="122"/>
      <c r="H180" s="122"/>
      <c r="I180" s="122"/>
      <c r="J180" s="122"/>
      <c r="K180" s="122"/>
      <c r="L180" s="71"/>
      <c r="M180" s="71"/>
      <c r="N180" s="71"/>
      <c r="O180" s="71"/>
      <c r="P180" s="71"/>
    </row>
    <row r="181" spans="3:16" s="3" customFormat="1" x14ac:dyDescent="0.25">
      <c r="C181" s="71"/>
      <c r="D181" s="71"/>
      <c r="E181" s="71"/>
      <c r="F181" s="71"/>
      <c r="G181" s="122"/>
      <c r="H181" s="122"/>
      <c r="I181" s="122"/>
      <c r="J181" s="122"/>
      <c r="K181" s="122"/>
      <c r="L181" s="71"/>
      <c r="M181" s="71"/>
      <c r="N181" s="71"/>
      <c r="O181" s="71"/>
      <c r="P181" s="71"/>
    </row>
    <row r="182" spans="3:16" s="3" customFormat="1" x14ac:dyDescent="0.25">
      <c r="C182" s="71"/>
      <c r="D182" s="71"/>
      <c r="E182" s="71"/>
      <c r="F182" s="71"/>
      <c r="G182" s="122"/>
      <c r="H182" s="122"/>
      <c r="I182" s="122"/>
      <c r="J182" s="122"/>
      <c r="K182" s="122"/>
      <c r="L182" s="71"/>
      <c r="M182" s="71"/>
      <c r="N182" s="71"/>
      <c r="O182" s="71"/>
      <c r="P182" s="71"/>
    </row>
    <row r="183" spans="3:16" s="3" customFormat="1" x14ac:dyDescent="0.25">
      <c r="C183" s="71"/>
      <c r="D183" s="71"/>
      <c r="E183" s="71"/>
      <c r="F183" s="71"/>
      <c r="G183" s="122"/>
      <c r="H183" s="122"/>
      <c r="I183" s="122"/>
      <c r="J183" s="122"/>
      <c r="K183" s="122"/>
      <c r="L183" s="71"/>
      <c r="M183" s="71"/>
      <c r="N183" s="71"/>
      <c r="O183" s="71"/>
      <c r="P183" s="71"/>
    </row>
    <row r="184" spans="3:16" s="3" customFormat="1" x14ac:dyDescent="0.25">
      <c r="C184" s="71"/>
      <c r="D184" s="71"/>
      <c r="E184" s="71"/>
      <c r="F184" s="71"/>
      <c r="G184" s="122"/>
      <c r="H184" s="122"/>
      <c r="I184" s="122"/>
      <c r="J184" s="122"/>
      <c r="K184" s="122"/>
      <c r="L184" s="71"/>
      <c r="M184" s="71"/>
      <c r="N184" s="71"/>
      <c r="O184" s="71"/>
      <c r="P184" s="71"/>
    </row>
    <row r="185" spans="3:16" s="3" customFormat="1" x14ac:dyDescent="0.25">
      <c r="C185" s="71"/>
      <c r="D185" s="71"/>
      <c r="E185" s="71"/>
      <c r="F185" s="71"/>
      <c r="G185" s="122"/>
      <c r="H185" s="122"/>
      <c r="I185" s="122"/>
      <c r="J185" s="122"/>
      <c r="K185" s="122"/>
      <c r="L185" s="71"/>
      <c r="M185" s="71"/>
      <c r="N185" s="71"/>
      <c r="O185" s="71"/>
      <c r="P185" s="71"/>
    </row>
    <row r="186" spans="3:16" s="3" customFormat="1" x14ac:dyDescent="0.25">
      <c r="C186" s="71"/>
      <c r="D186" s="71"/>
      <c r="E186" s="71"/>
      <c r="F186" s="71"/>
      <c r="G186" s="122"/>
      <c r="H186" s="122"/>
      <c r="I186" s="122"/>
      <c r="J186" s="122"/>
      <c r="K186" s="122"/>
      <c r="L186" s="71"/>
      <c r="M186" s="71"/>
      <c r="N186" s="71"/>
      <c r="O186" s="71"/>
      <c r="P186" s="71"/>
    </row>
    <row r="187" spans="3:16" s="3" customFormat="1" x14ac:dyDescent="0.25">
      <c r="C187" s="71"/>
      <c r="D187" s="71"/>
      <c r="E187" s="71"/>
      <c r="F187" s="71"/>
      <c r="G187" s="122"/>
      <c r="H187" s="122"/>
      <c r="I187" s="122"/>
      <c r="J187" s="122"/>
      <c r="K187" s="122"/>
      <c r="L187" s="71"/>
      <c r="M187" s="71"/>
      <c r="N187" s="71"/>
      <c r="O187" s="71"/>
      <c r="P187" s="71"/>
    </row>
    <row r="188" spans="3:16" s="3" customFormat="1" x14ac:dyDescent="0.25">
      <c r="C188" s="71"/>
      <c r="D188" s="71"/>
      <c r="E188" s="71"/>
      <c r="F188" s="71"/>
      <c r="G188" s="122"/>
      <c r="H188" s="122"/>
      <c r="I188" s="122"/>
      <c r="J188" s="122"/>
      <c r="K188" s="122"/>
      <c r="L188" s="71"/>
      <c r="M188" s="71"/>
      <c r="N188" s="71"/>
      <c r="O188" s="71"/>
      <c r="P188" s="71"/>
    </row>
    <row r="189" spans="3:16" s="3" customFormat="1" x14ac:dyDescent="0.25">
      <c r="C189" s="71"/>
      <c r="D189" s="71"/>
      <c r="E189" s="71"/>
      <c r="F189" s="71"/>
      <c r="G189" s="122"/>
      <c r="H189" s="122"/>
      <c r="I189" s="122"/>
      <c r="J189" s="122"/>
      <c r="K189" s="122"/>
      <c r="L189" s="71"/>
      <c r="M189" s="71"/>
      <c r="N189" s="71"/>
      <c r="O189" s="71"/>
      <c r="P189" s="71"/>
    </row>
    <row r="190" spans="3:16" s="3" customFormat="1" x14ac:dyDescent="0.25">
      <c r="C190" s="71"/>
      <c r="D190" s="71"/>
      <c r="E190" s="71"/>
      <c r="F190" s="71"/>
      <c r="G190" s="122"/>
      <c r="H190" s="122"/>
      <c r="I190" s="122"/>
      <c r="J190" s="122"/>
      <c r="K190" s="122"/>
      <c r="L190" s="71"/>
      <c r="M190" s="71"/>
      <c r="N190" s="71"/>
      <c r="O190" s="71"/>
      <c r="P190" s="71"/>
    </row>
    <row r="191" spans="3:16" s="3" customFormat="1" x14ac:dyDescent="0.25">
      <c r="C191" s="71"/>
      <c r="D191" s="71"/>
      <c r="E191" s="71"/>
      <c r="F191" s="71"/>
      <c r="G191" s="122"/>
      <c r="H191" s="122"/>
      <c r="I191" s="122"/>
      <c r="J191" s="122"/>
      <c r="K191" s="122"/>
      <c r="L191" s="71"/>
      <c r="M191" s="71"/>
      <c r="N191" s="71"/>
      <c r="O191" s="71"/>
      <c r="P191" s="71"/>
    </row>
    <row r="192" spans="3:16" s="3" customFormat="1" x14ac:dyDescent="0.25">
      <c r="C192" s="71"/>
      <c r="D192" s="71"/>
      <c r="E192" s="71"/>
      <c r="F192" s="71"/>
      <c r="G192" s="122"/>
      <c r="H192" s="122"/>
      <c r="I192" s="122"/>
      <c r="J192" s="122"/>
      <c r="K192" s="122"/>
      <c r="L192" s="71"/>
      <c r="M192" s="71"/>
      <c r="N192" s="71"/>
      <c r="O192" s="71"/>
      <c r="P192" s="71"/>
    </row>
    <row r="193" spans="3:16" s="3" customFormat="1" x14ac:dyDescent="0.25">
      <c r="C193" s="71"/>
      <c r="D193" s="71"/>
      <c r="E193" s="71"/>
      <c r="F193" s="71"/>
      <c r="G193" s="122"/>
      <c r="H193" s="122"/>
      <c r="I193" s="122"/>
      <c r="J193" s="122"/>
      <c r="K193" s="122"/>
      <c r="L193" s="71"/>
      <c r="M193" s="71"/>
      <c r="N193" s="71"/>
      <c r="O193" s="71"/>
      <c r="P193" s="71"/>
    </row>
    <row r="194" spans="3:16" s="3" customFormat="1" x14ac:dyDescent="0.25">
      <c r="C194" s="71"/>
      <c r="D194" s="71"/>
      <c r="E194" s="71"/>
      <c r="F194" s="71"/>
      <c r="G194" s="122"/>
      <c r="H194" s="122"/>
      <c r="I194" s="122"/>
      <c r="J194" s="122"/>
      <c r="K194" s="122"/>
      <c r="L194" s="71"/>
      <c r="M194" s="71"/>
      <c r="N194" s="71"/>
      <c r="O194" s="71"/>
      <c r="P194" s="71"/>
    </row>
    <row r="195" spans="3:16" s="3" customFormat="1" x14ac:dyDescent="0.25">
      <c r="C195" s="71"/>
      <c r="D195" s="71"/>
      <c r="E195" s="71"/>
      <c r="F195" s="71"/>
      <c r="G195" s="122"/>
      <c r="H195" s="122"/>
      <c r="I195" s="122"/>
      <c r="J195" s="122"/>
      <c r="K195" s="122"/>
      <c r="L195" s="71"/>
      <c r="M195" s="71"/>
      <c r="N195" s="71"/>
      <c r="O195" s="71"/>
      <c r="P195" s="71"/>
    </row>
    <row r="196" spans="3:16" s="3" customFormat="1" x14ac:dyDescent="0.25">
      <c r="C196" s="71"/>
      <c r="D196" s="71"/>
      <c r="E196" s="71"/>
      <c r="F196" s="71"/>
      <c r="G196" s="122"/>
      <c r="H196" s="122"/>
      <c r="I196" s="122"/>
      <c r="J196" s="122"/>
      <c r="K196" s="122"/>
      <c r="L196" s="71"/>
      <c r="M196" s="71"/>
      <c r="N196" s="71"/>
      <c r="O196" s="71"/>
      <c r="P196" s="71"/>
    </row>
    <row r="197" spans="3:16" s="3" customFormat="1" x14ac:dyDescent="0.25">
      <c r="C197" s="71"/>
      <c r="D197" s="71"/>
      <c r="E197" s="71"/>
      <c r="F197" s="71"/>
      <c r="G197" s="122"/>
      <c r="H197" s="122"/>
      <c r="I197" s="122"/>
      <c r="J197" s="122"/>
      <c r="K197" s="122"/>
      <c r="L197" s="71"/>
      <c r="M197" s="71"/>
      <c r="N197" s="71"/>
      <c r="O197" s="71"/>
      <c r="P197" s="71"/>
    </row>
    <row r="198" spans="3:16" s="3" customFormat="1" x14ac:dyDescent="0.25">
      <c r="C198" s="71"/>
      <c r="D198" s="71"/>
      <c r="E198" s="71"/>
      <c r="F198" s="71"/>
      <c r="G198" s="122"/>
      <c r="H198" s="122"/>
      <c r="I198" s="122"/>
      <c r="J198" s="122"/>
      <c r="K198" s="122"/>
      <c r="L198" s="71"/>
      <c r="M198" s="71"/>
      <c r="N198" s="71"/>
      <c r="O198" s="71"/>
      <c r="P198" s="71"/>
    </row>
    <row r="199" spans="3:16" s="3" customFormat="1" x14ac:dyDescent="0.25">
      <c r="C199" s="71"/>
      <c r="D199" s="71"/>
      <c r="E199" s="71"/>
      <c r="F199" s="71"/>
      <c r="G199" s="122"/>
      <c r="H199" s="122"/>
      <c r="I199" s="122"/>
      <c r="J199" s="122"/>
      <c r="K199" s="122"/>
      <c r="L199" s="71"/>
      <c r="M199" s="71"/>
      <c r="N199" s="71"/>
      <c r="O199" s="71"/>
      <c r="P199" s="71"/>
    </row>
    <row r="200" spans="3:16" s="3" customFormat="1" x14ac:dyDescent="0.25">
      <c r="C200" s="71"/>
      <c r="D200" s="71"/>
      <c r="E200" s="71"/>
      <c r="F200" s="71"/>
      <c r="G200" s="122"/>
      <c r="H200" s="122"/>
      <c r="I200" s="122"/>
      <c r="J200" s="122"/>
      <c r="K200" s="122"/>
      <c r="L200" s="71"/>
      <c r="M200" s="71"/>
      <c r="N200" s="71"/>
      <c r="O200" s="71"/>
      <c r="P200" s="71"/>
    </row>
    <row r="201" spans="3:16" s="3" customFormat="1" x14ac:dyDescent="0.25">
      <c r="C201" s="71"/>
      <c r="D201" s="71"/>
      <c r="E201" s="71"/>
      <c r="F201" s="71"/>
      <c r="G201" s="122"/>
      <c r="H201" s="122"/>
      <c r="I201" s="122"/>
      <c r="J201" s="122"/>
      <c r="K201" s="122"/>
      <c r="L201" s="71"/>
      <c r="M201" s="71"/>
      <c r="N201" s="71"/>
      <c r="O201" s="71"/>
      <c r="P201" s="71"/>
    </row>
    <row r="202" spans="3:16" s="3" customFormat="1" x14ac:dyDescent="0.25">
      <c r="C202" s="71"/>
      <c r="D202" s="71"/>
      <c r="E202" s="71"/>
      <c r="F202" s="71"/>
      <c r="G202" s="122"/>
      <c r="H202" s="122"/>
      <c r="I202" s="122"/>
      <c r="J202" s="122"/>
      <c r="K202" s="122"/>
      <c r="L202" s="71"/>
      <c r="M202" s="71"/>
      <c r="N202" s="71"/>
      <c r="O202" s="71"/>
      <c r="P202" s="71"/>
    </row>
    <row r="203" spans="3:16" s="3" customFormat="1" x14ac:dyDescent="0.25">
      <c r="C203" s="71"/>
      <c r="D203" s="71"/>
      <c r="E203" s="71"/>
      <c r="F203" s="71"/>
      <c r="G203" s="122"/>
      <c r="H203" s="122"/>
      <c r="I203" s="122"/>
      <c r="J203" s="122"/>
      <c r="K203" s="122"/>
      <c r="L203" s="71"/>
      <c r="M203" s="71"/>
      <c r="N203" s="71"/>
      <c r="O203" s="71"/>
      <c r="P203" s="71"/>
    </row>
    <row r="204" spans="3:16" s="3" customFormat="1" x14ac:dyDescent="0.25">
      <c r="C204" s="71"/>
      <c r="D204" s="71"/>
      <c r="E204" s="71"/>
      <c r="F204" s="71"/>
      <c r="G204" s="122"/>
      <c r="H204" s="122"/>
      <c r="I204" s="122"/>
      <c r="J204" s="122"/>
      <c r="K204" s="122"/>
      <c r="L204" s="71"/>
      <c r="M204" s="71"/>
      <c r="N204" s="71"/>
      <c r="O204" s="71"/>
      <c r="P204" s="71"/>
    </row>
    <row r="205" spans="3:16" s="3" customFormat="1" x14ac:dyDescent="0.25">
      <c r="C205" s="71"/>
      <c r="D205" s="71"/>
      <c r="E205" s="71"/>
      <c r="F205" s="71"/>
      <c r="G205" s="122"/>
      <c r="H205" s="122"/>
      <c r="I205" s="122"/>
      <c r="J205" s="122"/>
      <c r="K205" s="122"/>
      <c r="L205" s="71"/>
      <c r="M205" s="71"/>
      <c r="N205" s="71"/>
      <c r="O205" s="71"/>
      <c r="P205" s="71"/>
    </row>
    <row r="206" spans="3:16" s="3" customFormat="1" x14ac:dyDescent="0.25">
      <c r="C206" s="71"/>
      <c r="D206" s="71"/>
      <c r="E206" s="71"/>
      <c r="F206" s="71"/>
      <c r="G206" s="122"/>
      <c r="H206" s="122"/>
      <c r="I206" s="122"/>
      <c r="J206" s="122"/>
      <c r="K206" s="122"/>
      <c r="L206" s="71"/>
      <c r="M206" s="71"/>
      <c r="N206" s="71"/>
      <c r="O206" s="71"/>
      <c r="P206" s="71"/>
    </row>
    <row r="207" spans="3:16" s="3" customFormat="1" x14ac:dyDescent="0.25">
      <c r="C207" s="71"/>
      <c r="D207" s="71"/>
      <c r="E207" s="71"/>
      <c r="F207" s="71"/>
      <c r="G207" s="122"/>
      <c r="H207" s="122"/>
      <c r="I207" s="122"/>
      <c r="J207" s="122"/>
      <c r="K207" s="122"/>
      <c r="L207" s="71"/>
      <c r="M207" s="71"/>
      <c r="N207" s="71"/>
      <c r="O207" s="71"/>
      <c r="P207" s="71"/>
    </row>
    <row r="208" spans="3:16" s="3" customFormat="1" x14ac:dyDescent="0.25">
      <c r="C208" s="71"/>
      <c r="D208" s="71"/>
      <c r="E208" s="71"/>
      <c r="F208" s="71"/>
      <c r="G208" s="122"/>
      <c r="H208" s="122"/>
      <c r="I208" s="122"/>
      <c r="J208" s="122"/>
      <c r="K208" s="122"/>
      <c r="L208" s="71"/>
      <c r="M208" s="71"/>
      <c r="N208" s="71"/>
      <c r="O208" s="71"/>
      <c r="P208" s="71"/>
    </row>
    <row r="209" spans="3:16" s="3" customFormat="1" x14ac:dyDescent="0.25">
      <c r="C209" s="71"/>
      <c r="D209" s="71"/>
      <c r="E209" s="71"/>
      <c r="F209" s="71"/>
      <c r="G209" s="122"/>
      <c r="H209" s="122"/>
      <c r="I209" s="122"/>
      <c r="J209" s="122"/>
      <c r="K209" s="122"/>
      <c r="L209" s="71"/>
      <c r="M209" s="71"/>
      <c r="N209" s="71"/>
      <c r="O209" s="71"/>
      <c r="P209" s="71"/>
    </row>
    <row r="210" spans="3:16" s="3" customFormat="1" x14ac:dyDescent="0.25">
      <c r="C210" s="71"/>
      <c r="D210" s="71"/>
      <c r="E210" s="71"/>
      <c r="F210" s="71"/>
      <c r="G210" s="122"/>
      <c r="H210" s="122"/>
      <c r="I210" s="122"/>
      <c r="J210" s="122"/>
      <c r="K210" s="122"/>
      <c r="L210" s="71"/>
      <c r="M210" s="71"/>
      <c r="N210" s="71"/>
      <c r="O210" s="71"/>
      <c r="P210" s="71"/>
    </row>
    <row r="211" spans="3:16" s="3" customFormat="1" x14ac:dyDescent="0.25">
      <c r="C211" s="71"/>
      <c r="D211" s="71"/>
      <c r="E211" s="71"/>
      <c r="F211" s="71"/>
      <c r="G211" s="122"/>
      <c r="H211" s="122"/>
      <c r="I211" s="122"/>
      <c r="J211" s="122"/>
      <c r="K211" s="122"/>
      <c r="L211" s="71"/>
      <c r="M211" s="71"/>
      <c r="N211" s="71"/>
      <c r="O211" s="71"/>
      <c r="P211" s="71"/>
    </row>
    <row r="212" spans="3:16" s="3" customFormat="1" x14ac:dyDescent="0.25">
      <c r="C212" s="71"/>
      <c r="D212" s="71"/>
      <c r="E212" s="71"/>
      <c r="F212" s="71"/>
      <c r="G212" s="122"/>
      <c r="H212" s="122"/>
      <c r="I212" s="122"/>
      <c r="J212" s="122"/>
      <c r="K212" s="122"/>
      <c r="L212" s="71"/>
      <c r="M212" s="71"/>
      <c r="N212" s="71"/>
      <c r="O212" s="71"/>
      <c r="P212" s="71"/>
    </row>
    <row r="213" spans="3:16" s="3" customFormat="1" x14ac:dyDescent="0.25">
      <c r="C213" s="71"/>
      <c r="D213" s="71"/>
      <c r="E213" s="71"/>
      <c r="F213" s="71"/>
      <c r="G213" s="122"/>
      <c r="H213" s="122"/>
      <c r="I213" s="122"/>
      <c r="J213" s="122"/>
      <c r="K213" s="122"/>
      <c r="L213" s="71"/>
      <c r="M213" s="71"/>
      <c r="N213" s="71"/>
      <c r="O213" s="71"/>
      <c r="P213" s="71"/>
    </row>
    <row r="214" spans="3:16" s="3" customFormat="1" x14ac:dyDescent="0.25">
      <c r="C214" s="71"/>
      <c r="D214" s="71"/>
      <c r="E214" s="71"/>
      <c r="F214" s="71"/>
      <c r="G214" s="122"/>
      <c r="H214" s="122"/>
      <c r="I214" s="122"/>
      <c r="J214" s="122"/>
      <c r="K214" s="122"/>
      <c r="L214" s="71"/>
      <c r="M214" s="71"/>
      <c r="N214" s="71"/>
      <c r="O214" s="71"/>
      <c r="P214" s="71"/>
    </row>
    <row r="215" spans="3:16" s="3" customFormat="1" x14ac:dyDescent="0.25">
      <c r="C215" s="71"/>
      <c r="D215" s="71"/>
      <c r="E215" s="71"/>
      <c r="F215" s="71"/>
      <c r="G215" s="122"/>
      <c r="H215" s="122"/>
      <c r="I215" s="122"/>
      <c r="J215" s="122"/>
      <c r="K215" s="122"/>
      <c r="L215" s="71"/>
      <c r="M215" s="71"/>
      <c r="N215" s="71"/>
      <c r="O215" s="71"/>
      <c r="P215" s="71"/>
    </row>
    <row r="216" spans="3:16" s="3" customFormat="1" x14ac:dyDescent="0.25">
      <c r="C216" s="71"/>
      <c r="D216" s="71"/>
      <c r="E216" s="71"/>
      <c r="F216" s="71"/>
      <c r="G216" s="122"/>
      <c r="H216" s="122"/>
      <c r="I216" s="122"/>
      <c r="J216" s="122"/>
      <c r="K216" s="122"/>
      <c r="L216" s="71"/>
      <c r="M216" s="71"/>
      <c r="N216" s="71"/>
      <c r="O216" s="71"/>
      <c r="P216" s="71"/>
    </row>
    <row r="217" spans="3:16" s="3" customFormat="1" x14ac:dyDescent="0.25">
      <c r="C217" s="71"/>
      <c r="D217" s="71"/>
      <c r="E217" s="71"/>
      <c r="F217" s="71"/>
      <c r="G217" s="122"/>
      <c r="H217" s="122"/>
      <c r="I217" s="122"/>
      <c r="J217" s="122"/>
      <c r="K217" s="122"/>
      <c r="L217" s="71"/>
      <c r="M217" s="71"/>
      <c r="N217" s="71"/>
      <c r="O217" s="71"/>
      <c r="P217" s="71"/>
    </row>
    <row r="218" spans="3:16" s="3" customFormat="1" x14ac:dyDescent="0.25">
      <c r="C218" s="71"/>
      <c r="D218" s="71"/>
      <c r="E218" s="71"/>
      <c r="F218" s="71"/>
      <c r="G218" s="122"/>
      <c r="H218" s="122"/>
      <c r="I218" s="122"/>
      <c r="J218" s="122"/>
      <c r="K218" s="122"/>
      <c r="L218" s="71"/>
      <c r="M218" s="71"/>
      <c r="N218" s="71"/>
      <c r="O218" s="71"/>
      <c r="P218" s="71"/>
    </row>
    <row r="219" spans="3:16" s="3" customFormat="1" x14ac:dyDescent="0.25">
      <c r="C219" s="71"/>
      <c r="D219" s="71"/>
      <c r="E219" s="71"/>
      <c r="F219" s="71"/>
      <c r="G219" s="122"/>
      <c r="H219" s="122"/>
      <c r="I219" s="122"/>
      <c r="J219" s="122"/>
      <c r="K219" s="122"/>
      <c r="L219" s="71"/>
      <c r="M219" s="71"/>
      <c r="N219" s="71"/>
      <c r="O219" s="71"/>
      <c r="P219" s="71"/>
    </row>
    <row r="220" spans="3:16" s="3" customFormat="1" x14ac:dyDescent="0.25">
      <c r="C220" s="71"/>
      <c r="D220" s="71"/>
      <c r="E220" s="71"/>
      <c r="F220" s="71"/>
      <c r="G220" s="122"/>
      <c r="H220" s="122"/>
      <c r="I220" s="122"/>
      <c r="J220" s="122"/>
      <c r="K220" s="122"/>
      <c r="L220" s="71"/>
      <c r="M220" s="71"/>
      <c r="N220" s="71"/>
      <c r="O220" s="71"/>
      <c r="P220" s="71"/>
    </row>
    <row r="221" spans="3:16" s="3" customFormat="1" x14ac:dyDescent="0.25">
      <c r="C221" s="71"/>
      <c r="D221" s="71"/>
      <c r="E221" s="71"/>
      <c r="F221" s="71"/>
      <c r="G221" s="122"/>
      <c r="H221" s="122"/>
      <c r="I221" s="122"/>
      <c r="J221" s="122"/>
      <c r="K221" s="122"/>
      <c r="L221" s="71"/>
      <c r="M221" s="71"/>
      <c r="N221" s="71"/>
      <c r="O221" s="71"/>
      <c r="P221" s="71"/>
    </row>
    <row r="222" spans="3:16" s="3" customFormat="1" x14ac:dyDescent="0.25">
      <c r="C222" s="71"/>
      <c r="D222" s="71"/>
      <c r="E222" s="71"/>
      <c r="F222" s="71"/>
      <c r="G222" s="122"/>
      <c r="H222" s="122"/>
      <c r="I222" s="122"/>
      <c r="J222" s="122"/>
      <c r="K222" s="122"/>
      <c r="L222" s="71"/>
      <c r="M222" s="71"/>
      <c r="N222" s="71"/>
      <c r="O222" s="71"/>
      <c r="P222" s="71"/>
    </row>
    <row r="223" spans="3:16" s="3" customFormat="1" x14ac:dyDescent="0.25">
      <c r="C223" s="71"/>
      <c r="D223" s="71"/>
      <c r="E223" s="71"/>
      <c r="F223" s="71"/>
      <c r="G223" s="122"/>
      <c r="H223" s="122"/>
      <c r="I223" s="122"/>
      <c r="J223" s="122"/>
      <c r="K223" s="122"/>
      <c r="L223" s="71"/>
      <c r="M223" s="71"/>
      <c r="N223" s="71"/>
      <c r="O223" s="71"/>
      <c r="P223" s="71"/>
    </row>
    <row r="224" spans="3:16" s="3" customFormat="1" x14ac:dyDescent="0.25">
      <c r="C224" s="71"/>
      <c r="D224" s="71"/>
      <c r="E224" s="71"/>
      <c r="F224" s="71"/>
      <c r="G224" s="122"/>
      <c r="H224" s="122"/>
      <c r="I224" s="122"/>
      <c r="J224" s="122"/>
      <c r="K224" s="122"/>
      <c r="L224" s="71"/>
      <c r="M224" s="71"/>
      <c r="N224" s="71"/>
      <c r="O224" s="71"/>
      <c r="P224" s="71"/>
    </row>
    <row r="225" spans="3:16" s="3" customFormat="1" x14ac:dyDescent="0.25">
      <c r="C225" s="71"/>
      <c r="D225" s="71"/>
      <c r="E225" s="71"/>
      <c r="F225" s="71"/>
      <c r="G225" s="122"/>
      <c r="H225" s="122"/>
      <c r="I225" s="122"/>
      <c r="J225" s="122"/>
      <c r="K225" s="122"/>
      <c r="L225" s="71"/>
      <c r="M225" s="71"/>
      <c r="N225" s="71"/>
      <c r="O225" s="71"/>
      <c r="P225" s="71"/>
    </row>
    <row r="226" spans="3:16" s="3" customFormat="1" x14ac:dyDescent="0.25">
      <c r="C226" s="71"/>
      <c r="D226" s="71"/>
      <c r="E226" s="71"/>
      <c r="F226" s="71"/>
      <c r="G226" s="122"/>
      <c r="H226" s="122"/>
      <c r="I226" s="122"/>
      <c r="J226" s="122"/>
      <c r="K226" s="122"/>
      <c r="L226" s="71"/>
      <c r="M226" s="71"/>
      <c r="N226" s="71"/>
      <c r="O226" s="71"/>
      <c r="P226" s="71"/>
    </row>
    <row r="227" spans="3:16" s="3" customFormat="1" x14ac:dyDescent="0.25">
      <c r="C227" s="71"/>
      <c r="D227" s="71"/>
      <c r="E227" s="71"/>
      <c r="F227" s="71"/>
      <c r="G227" s="122"/>
      <c r="H227" s="122"/>
      <c r="I227" s="122"/>
      <c r="J227" s="122"/>
      <c r="K227" s="122"/>
      <c r="L227" s="71"/>
      <c r="M227" s="71"/>
      <c r="N227" s="71"/>
      <c r="O227" s="71"/>
      <c r="P227" s="71"/>
    </row>
    <row r="228" spans="3:16" s="3" customFormat="1" x14ac:dyDescent="0.25">
      <c r="C228" s="71"/>
      <c r="D228" s="71"/>
      <c r="E228" s="71"/>
      <c r="F228" s="71"/>
      <c r="G228" s="122"/>
      <c r="H228" s="122"/>
      <c r="I228" s="122"/>
      <c r="J228" s="122"/>
      <c r="K228" s="122"/>
      <c r="L228" s="71"/>
      <c r="M228" s="71"/>
      <c r="N228" s="71"/>
      <c r="O228" s="71"/>
      <c r="P228" s="71"/>
    </row>
    <row r="229" spans="3:16" s="3" customFormat="1" x14ac:dyDescent="0.25">
      <c r="C229" s="71"/>
      <c r="D229" s="71"/>
      <c r="E229" s="71"/>
      <c r="F229" s="71"/>
      <c r="G229" s="122"/>
      <c r="H229" s="122"/>
      <c r="I229" s="122"/>
      <c r="J229" s="122"/>
      <c r="K229" s="122"/>
      <c r="L229" s="71"/>
      <c r="M229" s="71"/>
      <c r="N229" s="71"/>
      <c r="O229" s="71"/>
      <c r="P229" s="71"/>
    </row>
    <row r="230" spans="3:16" s="3" customFormat="1" x14ac:dyDescent="0.25">
      <c r="C230" s="71"/>
      <c r="D230" s="71"/>
      <c r="E230" s="71"/>
      <c r="F230" s="71"/>
      <c r="G230" s="122"/>
      <c r="H230" s="122"/>
      <c r="I230" s="122"/>
      <c r="J230" s="122"/>
      <c r="K230" s="122"/>
      <c r="L230" s="71"/>
      <c r="M230" s="71"/>
      <c r="N230" s="71"/>
      <c r="O230" s="71"/>
      <c r="P230" s="71"/>
    </row>
    <row r="231" spans="3:16" s="3" customFormat="1" x14ac:dyDescent="0.25">
      <c r="C231" s="71"/>
      <c r="D231" s="71"/>
      <c r="E231" s="71"/>
      <c r="F231" s="71"/>
      <c r="G231" s="122"/>
      <c r="H231" s="122"/>
      <c r="I231" s="122"/>
      <c r="J231" s="122"/>
      <c r="K231" s="122"/>
      <c r="L231" s="71"/>
      <c r="M231" s="71"/>
      <c r="N231" s="71"/>
      <c r="O231" s="71"/>
      <c r="P231" s="71"/>
    </row>
    <row r="232" spans="3:16" s="3" customFormat="1" x14ac:dyDescent="0.25">
      <c r="C232" s="71"/>
      <c r="D232" s="71"/>
      <c r="E232" s="71"/>
      <c r="F232" s="71"/>
      <c r="G232" s="122"/>
      <c r="H232" s="122"/>
      <c r="I232" s="122"/>
      <c r="J232" s="122"/>
      <c r="K232" s="122"/>
      <c r="L232" s="71"/>
      <c r="M232" s="71"/>
      <c r="N232" s="71"/>
      <c r="O232" s="71"/>
      <c r="P232" s="71"/>
    </row>
    <row r="233" spans="3:16" s="3" customFormat="1" x14ac:dyDescent="0.25">
      <c r="C233" s="71"/>
      <c r="D233" s="71"/>
      <c r="E233" s="71"/>
      <c r="F233" s="71"/>
      <c r="G233" s="122"/>
      <c r="H233" s="122"/>
      <c r="I233" s="122"/>
      <c r="J233" s="122"/>
      <c r="K233" s="122"/>
      <c r="L233" s="71"/>
      <c r="M233" s="71"/>
      <c r="N233" s="71"/>
      <c r="O233" s="71"/>
      <c r="P233" s="71"/>
    </row>
  </sheetData>
  <mergeCells count="5">
    <mergeCell ref="A30:A42"/>
    <mergeCell ref="D1:D2"/>
    <mergeCell ref="A17:A29"/>
    <mergeCell ref="A4:A16"/>
    <mergeCell ref="A43:A55"/>
  </mergeCells>
  <pageMargins left="0.25" right="0.25" top="0.75" bottom="0.75" header="0.3" footer="0.3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0</xdr:colOff>
                    <xdr:row>0</xdr:row>
                    <xdr:rowOff>123825</xdr:rowOff>
                  </from>
                  <to>
                    <xdr:col>8</xdr:col>
                    <xdr:colOff>1019175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256"/>
  <sheetViews>
    <sheetView topLeftCell="A7" workbookViewId="0">
      <selection activeCell="B21" sqref="B21"/>
    </sheetView>
  </sheetViews>
  <sheetFormatPr defaultRowHeight="15" x14ac:dyDescent="0.25"/>
  <cols>
    <col min="2" max="2" width="14.140625" customWidth="1"/>
    <col min="3" max="3" width="15.42578125" customWidth="1"/>
    <col min="4" max="4" width="18.140625" customWidth="1"/>
    <col min="7" max="39" width="15.42578125" style="19" customWidth="1"/>
  </cols>
  <sheetData>
    <row r="1" spans="1:39" ht="14.25" x14ac:dyDescent="0.45">
      <c r="A1">
        <v>1</v>
      </c>
    </row>
    <row r="2" spans="1:39" ht="21" x14ac:dyDescent="0.45">
      <c r="A2" t="s">
        <v>566</v>
      </c>
      <c r="G2" s="14" t="s">
        <v>170</v>
      </c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39" ht="15" customHeight="1" x14ac:dyDescent="0.25">
      <c r="A3" t="s">
        <v>568</v>
      </c>
      <c r="G3" s="20" t="s">
        <v>192</v>
      </c>
      <c r="H3" s="22"/>
      <c r="I3" s="22"/>
      <c r="J3" s="22"/>
      <c r="K3" s="22"/>
      <c r="L3" s="20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21"/>
      <c r="AE3" s="21"/>
      <c r="AF3" s="21"/>
      <c r="AG3" s="21"/>
      <c r="AH3" s="21"/>
      <c r="AI3" s="21"/>
      <c r="AJ3" s="21"/>
      <c r="AK3" s="21"/>
      <c r="AL3" s="21"/>
      <c r="AM3" s="21"/>
    </row>
    <row r="4" spans="1:39" ht="30.75" customHeight="1" x14ac:dyDescent="0.25">
      <c r="A4" t="s">
        <v>567</v>
      </c>
      <c r="G4" s="24" t="s">
        <v>172</v>
      </c>
      <c r="H4" s="24" t="s">
        <v>39</v>
      </c>
      <c r="I4" s="62" t="s">
        <v>173</v>
      </c>
      <c r="J4" s="24" t="s">
        <v>169</v>
      </c>
      <c r="K4" s="23" t="s">
        <v>1</v>
      </c>
      <c r="L4" s="23" t="s">
        <v>0</v>
      </c>
      <c r="M4" s="23" t="s">
        <v>37</v>
      </c>
      <c r="N4" s="23" t="s">
        <v>33</v>
      </c>
      <c r="O4" s="23" t="s">
        <v>21</v>
      </c>
      <c r="P4" s="23" t="s">
        <v>34</v>
      </c>
      <c r="Q4" s="23" t="s">
        <v>22</v>
      </c>
      <c r="R4" s="23" t="s">
        <v>35</v>
      </c>
      <c r="S4" s="23" t="s">
        <v>2</v>
      </c>
      <c r="T4" s="24" t="s">
        <v>0</v>
      </c>
      <c r="U4" s="23" t="s">
        <v>32</v>
      </c>
      <c r="V4" s="23" t="s">
        <v>33</v>
      </c>
      <c r="W4" s="23" t="s">
        <v>21</v>
      </c>
      <c r="X4" s="23" t="s">
        <v>35</v>
      </c>
      <c r="Y4" s="23" t="s">
        <v>38</v>
      </c>
      <c r="Z4" s="23" t="s">
        <v>3</v>
      </c>
      <c r="AA4" s="23" t="s">
        <v>4</v>
      </c>
      <c r="AB4" s="23" t="s">
        <v>179</v>
      </c>
      <c r="AC4" s="23" t="s">
        <v>36</v>
      </c>
      <c r="AD4" s="21"/>
      <c r="AE4" s="21"/>
      <c r="AF4" s="21"/>
      <c r="AG4" s="21"/>
      <c r="AH4" s="21"/>
      <c r="AI4" s="21"/>
      <c r="AJ4" s="21"/>
      <c r="AK4" s="21"/>
      <c r="AL4" s="21"/>
      <c r="AM4" s="21"/>
    </row>
    <row r="5" spans="1:39" ht="20.25" customHeight="1" x14ac:dyDescent="0.25">
      <c r="A5" t="s">
        <v>611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</row>
    <row r="6" spans="1:39" ht="15" customHeight="1" x14ac:dyDescent="0.25">
      <c r="A6" t="s">
        <v>610</v>
      </c>
      <c r="G6" s="25" t="s">
        <v>171</v>
      </c>
      <c r="H6" s="25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</row>
    <row r="7" spans="1:39" ht="15" customHeight="1" x14ac:dyDescent="0.25">
      <c r="G7" s="22" t="s">
        <v>192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0"/>
      <c r="AF7" s="20"/>
      <c r="AG7" s="20"/>
      <c r="AH7" s="20"/>
      <c r="AI7" s="20"/>
      <c r="AJ7" s="20"/>
      <c r="AK7" s="20"/>
      <c r="AL7" s="20"/>
      <c r="AM7" s="20"/>
    </row>
    <row r="8" spans="1:39" ht="42.75" customHeight="1" x14ac:dyDescent="0.25">
      <c r="G8" s="24" t="s">
        <v>172</v>
      </c>
      <c r="H8" s="24" t="s">
        <v>39</v>
      </c>
      <c r="I8" s="62" t="s">
        <v>183</v>
      </c>
      <c r="J8" s="23" t="s">
        <v>184</v>
      </c>
      <c r="K8" s="23" t="s">
        <v>185</v>
      </c>
      <c r="L8" s="23" t="s">
        <v>10</v>
      </c>
      <c r="M8" s="23" t="s">
        <v>24</v>
      </c>
      <c r="N8" s="23" t="s">
        <v>25</v>
      </c>
      <c r="O8" s="23" t="s">
        <v>11</v>
      </c>
      <c r="P8" s="23" t="s">
        <v>12</v>
      </c>
      <c r="Q8" s="23" t="s">
        <v>13</v>
      </c>
      <c r="R8" s="24" t="s">
        <v>14</v>
      </c>
      <c r="S8" s="23" t="s">
        <v>177</v>
      </c>
      <c r="T8" s="23" t="s">
        <v>176</v>
      </c>
      <c r="U8" s="23" t="s">
        <v>15</v>
      </c>
      <c r="V8" s="23" t="s">
        <v>16</v>
      </c>
      <c r="W8" s="23" t="s">
        <v>17</v>
      </c>
      <c r="X8" s="23" t="s">
        <v>18</v>
      </c>
      <c r="Y8" s="23" t="s">
        <v>174</v>
      </c>
      <c r="Z8" s="23" t="s">
        <v>26</v>
      </c>
      <c r="AA8" s="23" t="s">
        <v>27</v>
      </c>
      <c r="AB8" s="23" t="s">
        <v>28</v>
      </c>
      <c r="AC8" s="23" t="s">
        <v>23</v>
      </c>
      <c r="AD8" s="23" t="s">
        <v>19</v>
      </c>
      <c r="AE8" s="63" t="s">
        <v>182</v>
      </c>
      <c r="AF8" s="63" t="s">
        <v>178</v>
      </c>
      <c r="AG8" s="63" t="s">
        <v>20</v>
      </c>
      <c r="AH8" s="23" t="s">
        <v>29</v>
      </c>
      <c r="AI8" s="23" t="s">
        <v>180</v>
      </c>
      <c r="AJ8" s="23" t="s">
        <v>31</v>
      </c>
      <c r="AK8" s="63" t="s">
        <v>181</v>
      </c>
      <c r="AL8" s="23" t="s">
        <v>168</v>
      </c>
      <c r="AM8" s="23" t="s">
        <v>30</v>
      </c>
    </row>
    <row r="9" spans="1:39" ht="14.25" x14ac:dyDescent="0.45">
      <c r="B9" s="11" t="s">
        <v>566</v>
      </c>
      <c r="C9" s="11" t="s">
        <v>568</v>
      </c>
      <c r="D9" s="11" t="s">
        <v>567</v>
      </c>
    </row>
    <row r="10" spans="1:39" ht="14.25" x14ac:dyDescent="0.45">
      <c r="B10" s="5" t="s">
        <v>40</v>
      </c>
      <c r="C10" s="8" t="s">
        <v>248</v>
      </c>
      <c r="D10" s="5" t="s">
        <v>434</v>
      </c>
      <c r="E10" s="12"/>
    </row>
    <row r="11" spans="1:39" ht="21" x14ac:dyDescent="0.25">
      <c r="B11" s="5" t="s">
        <v>41</v>
      </c>
      <c r="C11" s="5" t="s">
        <v>249</v>
      </c>
      <c r="D11" s="5" t="s">
        <v>435</v>
      </c>
      <c r="E11" s="12"/>
      <c r="G11" s="16" t="s">
        <v>231</v>
      </c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7"/>
      <c r="AE11" s="27"/>
      <c r="AF11" s="27"/>
      <c r="AG11" s="27"/>
      <c r="AH11" s="27"/>
      <c r="AI11" s="27"/>
      <c r="AJ11" s="27"/>
      <c r="AK11" s="27"/>
      <c r="AL11" s="27"/>
      <c r="AM11" s="27"/>
    </row>
    <row r="12" spans="1:39" ht="50.25" customHeight="1" x14ac:dyDescent="0.45">
      <c r="B12" s="5" t="s">
        <v>42</v>
      </c>
      <c r="C12" s="5" t="s">
        <v>250</v>
      </c>
      <c r="D12" s="5" t="s">
        <v>436</v>
      </c>
      <c r="E12" s="12"/>
      <c r="G12" s="26" t="s">
        <v>197</v>
      </c>
      <c r="H12" s="29"/>
      <c r="I12" s="29"/>
      <c r="J12" s="30"/>
      <c r="K12" s="29"/>
      <c r="L12" s="26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27"/>
      <c r="AE12" s="27"/>
      <c r="AF12" s="27"/>
      <c r="AG12" s="27"/>
      <c r="AH12" s="27"/>
      <c r="AI12" s="27"/>
      <c r="AJ12" s="27"/>
      <c r="AK12" s="27"/>
      <c r="AL12" s="27"/>
      <c r="AM12" s="27"/>
    </row>
    <row r="13" spans="1:39" ht="15" customHeight="1" x14ac:dyDescent="0.25">
      <c r="B13" s="5" t="s">
        <v>43</v>
      </c>
      <c r="C13" s="5" t="s">
        <v>251</v>
      </c>
      <c r="D13" s="5" t="s">
        <v>251</v>
      </c>
      <c r="E13" s="12"/>
      <c r="G13" s="38" t="s">
        <v>198</v>
      </c>
      <c r="H13" s="38" t="s">
        <v>199</v>
      </c>
      <c r="I13" s="61" t="s">
        <v>232</v>
      </c>
      <c r="J13" s="38" t="s">
        <v>234</v>
      </c>
      <c r="K13" s="32" t="s">
        <v>235</v>
      </c>
      <c r="L13" s="32" t="s">
        <v>241</v>
      </c>
      <c r="M13" s="32" t="s">
        <v>242</v>
      </c>
      <c r="N13" s="32" t="s">
        <v>243</v>
      </c>
      <c r="O13" s="32" t="s">
        <v>244</v>
      </c>
      <c r="P13" s="32" t="s">
        <v>246</v>
      </c>
      <c r="Q13" s="32" t="s">
        <v>247</v>
      </c>
      <c r="R13" s="32" t="s">
        <v>245</v>
      </c>
      <c r="S13" s="32" t="s">
        <v>236</v>
      </c>
      <c r="T13" s="38" t="s">
        <v>241</v>
      </c>
      <c r="U13" s="32" t="s">
        <v>242</v>
      </c>
      <c r="V13" s="32" t="s">
        <v>243</v>
      </c>
      <c r="W13" s="32" t="s">
        <v>244</v>
      </c>
      <c r="X13" s="32" t="s">
        <v>245</v>
      </c>
      <c r="Y13" s="32" t="s">
        <v>233</v>
      </c>
      <c r="Z13" s="32" t="s">
        <v>237</v>
      </c>
      <c r="AA13" s="32" t="s">
        <v>238</v>
      </c>
      <c r="AB13" s="32" t="s">
        <v>239</v>
      </c>
      <c r="AC13" s="32" t="s">
        <v>240</v>
      </c>
      <c r="AD13" s="27"/>
      <c r="AE13" s="27"/>
      <c r="AF13" s="27"/>
      <c r="AG13" s="27"/>
      <c r="AH13" s="27"/>
      <c r="AI13" s="27"/>
      <c r="AJ13" s="27"/>
      <c r="AK13" s="27"/>
      <c r="AL13" s="27"/>
      <c r="AM13" s="27"/>
    </row>
    <row r="14" spans="1:39" ht="15" customHeight="1" x14ac:dyDescent="0.45">
      <c r="B14" s="5" t="s">
        <v>44</v>
      </c>
      <c r="C14" s="5" t="s">
        <v>44</v>
      </c>
      <c r="D14" s="5" t="s">
        <v>437</v>
      </c>
      <c r="E14" s="12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</row>
    <row r="15" spans="1:39" ht="20.25" customHeight="1" x14ac:dyDescent="0.45">
      <c r="B15" s="5" t="s">
        <v>45</v>
      </c>
      <c r="C15" s="7" t="s">
        <v>252</v>
      </c>
      <c r="D15" s="5" t="s">
        <v>438</v>
      </c>
      <c r="E15" s="12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</row>
    <row r="16" spans="1:39" ht="15" customHeight="1" x14ac:dyDescent="0.45">
      <c r="B16" s="5" t="s">
        <v>46</v>
      </c>
      <c r="C16" s="5" t="s">
        <v>253</v>
      </c>
      <c r="D16" s="5" t="s">
        <v>439</v>
      </c>
      <c r="E16" s="12"/>
      <c r="G16" s="39" t="s">
        <v>196</v>
      </c>
      <c r="H16" s="39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</row>
    <row r="17" spans="2:39" x14ac:dyDescent="0.25">
      <c r="B17" s="5" t="s">
        <v>47</v>
      </c>
      <c r="C17" s="5" t="s">
        <v>254</v>
      </c>
      <c r="D17" s="5" t="s">
        <v>440</v>
      </c>
      <c r="E17" s="12"/>
      <c r="G17" s="28" t="s">
        <v>197</v>
      </c>
      <c r="H17" s="28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6"/>
      <c r="AF17" s="26"/>
      <c r="AG17" s="26"/>
      <c r="AH17" s="26"/>
      <c r="AI17" s="26"/>
      <c r="AJ17" s="26"/>
      <c r="AK17" s="26"/>
      <c r="AL17" s="26"/>
      <c r="AM17" s="26"/>
    </row>
    <row r="18" spans="2:39" ht="60" x14ac:dyDescent="0.25">
      <c r="B18" s="5" t="s">
        <v>48</v>
      </c>
      <c r="C18" s="5" t="s">
        <v>255</v>
      </c>
      <c r="D18" s="5" t="s">
        <v>441</v>
      </c>
      <c r="E18" s="12"/>
      <c r="G18" s="33" t="s">
        <v>198</v>
      </c>
      <c r="H18" s="33" t="s">
        <v>199</v>
      </c>
      <c r="I18" s="31" t="s">
        <v>200</v>
      </c>
      <c r="J18" s="34" t="s">
        <v>201</v>
      </c>
      <c r="K18" s="34" t="s">
        <v>203</v>
      </c>
      <c r="L18" s="34" t="s">
        <v>207</v>
      </c>
      <c r="M18" s="37" t="s">
        <v>221</v>
      </c>
      <c r="N18" s="37" t="s">
        <v>222</v>
      </c>
      <c r="O18" s="37" t="s">
        <v>223</v>
      </c>
      <c r="P18" s="37" t="s">
        <v>224</v>
      </c>
      <c r="Q18" s="34" t="s">
        <v>208</v>
      </c>
      <c r="R18" s="40" t="s">
        <v>225</v>
      </c>
      <c r="S18" s="35" t="s">
        <v>229</v>
      </c>
      <c r="T18" s="36" t="s">
        <v>230</v>
      </c>
      <c r="U18" s="37" t="s">
        <v>226</v>
      </c>
      <c r="V18" s="37" t="s">
        <v>227</v>
      </c>
      <c r="W18" s="37" t="s">
        <v>228</v>
      </c>
      <c r="X18" s="34" t="s">
        <v>209</v>
      </c>
      <c r="Y18" s="34" t="s">
        <v>204</v>
      </c>
      <c r="Z18" s="34" t="s">
        <v>210</v>
      </c>
      <c r="AA18" s="34" t="s">
        <v>211</v>
      </c>
      <c r="AB18" s="34" t="s">
        <v>212</v>
      </c>
      <c r="AC18" s="34" t="s">
        <v>213</v>
      </c>
      <c r="AD18" s="34" t="s">
        <v>214</v>
      </c>
      <c r="AE18" s="41" t="s">
        <v>202</v>
      </c>
      <c r="AF18" s="41" t="s">
        <v>205</v>
      </c>
      <c r="AG18" s="41" t="s">
        <v>215</v>
      </c>
      <c r="AH18" s="34" t="s">
        <v>216</v>
      </c>
      <c r="AI18" s="34" t="s">
        <v>217</v>
      </c>
      <c r="AJ18" s="34" t="s">
        <v>218</v>
      </c>
      <c r="AK18" s="41" t="s">
        <v>206</v>
      </c>
      <c r="AL18" s="34" t="s">
        <v>219</v>
      </c>
      <c r="AM18" s="34" t="s">
        <v>220</v>
      </c>
    </row>
    <row r="19" spans="2:39" x14ac:dyDescent="0.25">
      <c r="B19" s="5" t="s">
        <v>49</v>
      </c>
      <c r="C19" s="5" t="s">
        <v>256</v>
      </c>
      <c r="D19" s="5" t="s">
        <v>442</v>
      </c>
      <c r="E19" s="12"/>
    </row>
    <row r="20" spans="2:39" x14ac:dyDescent="0.25">
      <c r="B20" s="5" t="s">
        <v>50</v>
      </c>
      <c r="C20" s="5" t="s">
        <v>257</v>
      </c>
      <c r="D20" s="5" t="s">
        <v>443</v>
      </c>
      <c r="E20" s="12"/>
    </row>
    <row r="21" spans="2:39" ht="21" x14ac:dyDescent="0.25">
      <c r="B21" s="5" t="s">
        <v>175</v>
      </c>
      <c r="C21" s="5" t="s">
        <v>258</v>
      </c>
      <c r="D21" s="5" t="s">
        <v>444</v>
      </c>
      <c r="E21" s="12"/>
      <c r="G21" s="18" t="s">
        <v>380</v>
      </c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3"/>
      <c r="AE21" s="43"/>
      <c r="AF21" s="43"/>
      <c r="AG21" s="43"/>
      <c r="AH21" s="43"/>
      <c r="AI21" s="43"/>
      <c r="AJ21" s="43"/>
      <c r="AK21" s="43"/>
      <c r="AL21" s="43"/>
      <c r="AM21" s="43"/>
    </row>
    <row r="22" spans="2:39" ht="42.75" customHeight="1" x14ac:dyDescent="0.25">
      <c r="B22" s="6" t="s">
        <v>9</v>
      </c>
      <c r="C22" s="6" t="s">
        <v>259</v>
      </c>
      <c r="D22" s="6" t="s">
        <v>445</v>
      </c>
      <c r="E22" s="13"/>
      <c r="G22" s="42" t="s">
        <v>381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  <c r="AE22" s="43"/>
      <c r="AF22" s="43"/>
      <c r="AG22" s="43"/>
      <c r="AH22" s="43"/>
      <c r="AI22" s="43"/>
      <c r="AJ22" s="43"/>
      <c r="AK22" s="43"/>
      <c r="AL22" s="43"/>
      <c r="AM22" s="43"/>
    </row>
    <row r="23" spans="2:39" ht="15" customHeight="1" x14ac:dyDescent="0.25">
      <c r="B23" s="5" t="s">
        <v>51</v>
      </c>
      <c r="C23" s="5" t="s">
        <v>260</v>
      </c>
      <c r="D23" s="5" t="s">
        <v>446</v>
      </c>
      <c r="E23" s="12"/>
      <c r="G23" s="49" t="s">
        <v>382</v>
      </c>
      <c r="H23" s="47" t="s">
        <v>383</v>
      </c>
      <c r="I23" s="50" t="s">
        <v>384</v>
      </c>
      <c r="J23" s="44" t="s">
        <v>386</v>
      </c>
      <c r="K23" s="51" t="s">
        <v>387</v>
      </c>
      <c r="L23" s="49" t="s">
        <v>393</v>
      </c>
      <c r="M23" s="49" t="s">
        <v>394</v>
      </c>
      <c r="N23" s="49" t="s">
        <v>395</v>
      </c>
      <c r="O23" s="52" t="s">
        <v>396</v>
      </c>
      <c r="P23" s="49" t="s">
        <v>398</v>
      </c>
      <c r="Q23" s="48" t="s">
        <v>399</v>
      </c>
      <c r="R23" s="53" t="s">
        <v>397</v>
      </c>
      <c r="S23" s="46" t="s">
        <v>388</v>
      </c>
      <c r="T23" s="53" t="s">
        <v>393</v>
      </c>
      <c r="U23" s="53" t="s">
        <v>394</v>
      </c>
      <c r="V23" s="53" t="s">
        <v>395</v>
      </c>
      <c r="W23" s="53" t="s">
        <v>396</v>
      </c>
      <c r="X23" s="54" t="s">
        <v>397</v>
      </c>
      <c r="Y23" s="46" t="s">
        <v>385</v>
      </c>
      <c r="Z23" s="49" t="s">
        <v>389</v>
      </c>
      <c r="AA23" s="49" t="s">
        <v>390</v>
      </c>
      <c r="AB23" s="49" t="s">
        <v>391</v>
      </c>
      <c r="AC23" s="49" t="s">
        <v>392</v>
      </c>
      <c r="AD23" s="43"/>
      <c r="AE23" s="43"/>
      <c r="AF23" s="43"/>
      <c r="AG23" s="43"/>
      <c r="AH23" s="43"/>
      <c r="AI23" s="43"/>
      <c r="AJ23" s="43"/>
      <c r="AK23" s="43"/>
      <c r="AL23" s="43"/>
      <c r="AM23" s="43"/>
    </row>
    <row r="24" spans="2:39" ht="15" customHeight="1" x14ac:dyDescent="0.25">
      <c r="B24" s="5" t="s">
        <v>52</v>
      </c>
      <c r="C24" s="5" t="s">
        <v>261</v>
      </c>
      <c r="D24" s="5" t="s">
        <v>447</v>
      </c>
      <c r="E24" s="12"/>
      <c r="G24" s="45"/>
      <c r="H24" s="45"/>
      <c r="I24" s="64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3"/>
      <c r="AE24" s="43"/>
      <c r="AF24" s="43"/>
      <c r="AG24" s="43"/>
      <c r="AH24" s="43"/>
      <c r="AI24" s="43"/>
      <c r="AJ24" s="43"/>
      <c r="AK24" s="43"/>
      <c r="AL24" s="43"/>
      <c r="AM24" s="43"/>
    </row>
    <row r="25" spans="2:39" ht="15" customHeight="1" x14ac:dyDescent="0.25">
      <c r="B25" s="5" t="s">
        <v>53</v>
      </c>
      <c r="C25" s="5" t="s">
        <v>262</v>
      </c>
      <c r="D25" s="5" t="s">
        <v>448</v>
      </c>
      <c r="E25" s="12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</row>
    <row r="26" spans="2:39" ht="21" x14ac:dyDescent="0.25">
      <c r="B26" s="5" t="s">
        <v>54</v>
      </c>
      <c r="C26" s="5" t="s">
        <v>263</v>
      </c>
      <c r="D26" s="5" t="s">
        <v>263</v>
      </c>
      <c r="E26" s="12"/>
      <c r="G26" s="55" t="s">
        <v>400</v>
      </c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</row>
    <row r="27" spans="2:39" x14ac:dyDescent="0.25">
      <c r="B27" s="5" t="s">
        <v>55</v>
      </c>
      <c r="C27" s="5" t="s">
        <v>55</v>
      </c>
      <c r="D27" s="5" t="s">
        <v>449</v>
      </c>
      <c r="E27" s="12"/>
      <c r="G27" s="56" t="s">
        <v>401</v>
      </c>
      <c r="H27" s="56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42"/>
      <c r="AF27" s="42"/>
      <c r="AG27" s="42"/>
      <c r="AH27" s="42"/>
      <c r="AI27" s="42"/>
      <c r="AJ27" s="42"/>
      <c r="AK27" s="42"/>
      <c r="AL27" s="42"/>
      <c r="AM27" s="42"/>
    </row>
    <row r="28" spans="2:39" ht="60" x14ac:dyDescent="0.25">
      <c r="B28" s="5" t="s">
        <v>56</v>
      </c>
      <c r="C28" s="5" t="s">
        <v>264</v>
      </c>
      <c r="D28" s="5" t="s">
        <v>450</v>
      </c>
      <c r="E28" s="12"/>
      <c r="G28" s="58" t="s">
        <v>382</v>
      </c>
      <c r="H28" s="58" t="s">
        <v>402</v>
      </c>
      <c r="I28" s="59" t="s">
        <v>403</v>
      </c>
      <c r="J28" s="49" t="s">
        <v>404</v>
      </c>
      <c r="K28" s="49" t="s">
        <v>406</v>
      </c>
      <c r="L28" s="49" t="s">
        <v>410</v>
      </c>
      <c r="M28" s="49" t="s">
        <v>424</v>
      </c>
      <c r="N28" s="49" t="s">
        <v>425</v>
      </c>
      <c r="O28" s="49" t="s">
        <v>426</v>
      </c>
      <c r="P28" s="49" t="s">
        <v>427</v>
      </c>
      <c r="Q28" s="49" t="s">
        <v>411</v>
      </c>
      <c r="R28" s="58" t="s">
        <v>428</v>
      </c>
      <c r="S28" s="49" t="s">
        <v>432</v>
      </c>
      <c r="T28" s="58" t="s">
        <v>433</v>
      </c>
      <c r="U28" s="49" t="s">
        <v>429</v>
      </c>
      <c r="V28" s="49" t="s">
        <v>430</v>
      </c>
      <c r="W28" s="49" t="s">
        <v>431</v>
      </c>
      <c r="X28" s="49" t="s">
        <v>412</v>
      </c>
      <c r="Y28" s="49" t="s">
        <v>407</v>
      </c>
      <c r="Z28" s="49" t="s">
        <v>413</v>
      </c>
      <c r="AA28" s="49" t="s">
        <v>414</v>
      </c>
      <c r="AB28" s="49" t="s">
        <v>415</v>
      </c>
      <c r="AC28" s="49" t="s">
        <v>416</v>
      </c>
      <c r="AD28" s="49" t="s">
        <v>417</v>
      </c>
      <c r="AE28" s="60" t="s">
        <v>405</v>
      </c>
      <c r="AF28" s="60" t="s">
        <v>408</v>
      </c>
      <c r="AG28" s="60" t="s">
        <v>418</v>
      </c>
      <c r="AH28" s="49" t="s">
        <v>419</v>
      </c>
      <c r="AI28" s="49" t="s">
        <v>420</v>
      </c>
      <c r="AJ28" s="49" t="s">
        <v>421</v>
      </c>
      <c r="AK28" s="60" t="s">
        <v>409</v>
      </c>
      <c r="AL28" s="49" t="s">
        <v>422</v>
      </c>
      <c r="AM28" s="49" t="s">
        <v>423</v>
      </c>
    </row>
    <row r="29" spans="2:39" x14ac:dyDescent="0.25">
      <c r="B29" s="5" t="s">
        <v>57</v>
      </c>
      <c r="C29" s="5" t="s">
        <v>265</v>
      </c>
      <c r="D29" s="5" t="s">
        <v>451</v>
      </c>
      <c r="E29" s="12"/>
    </row>
    <row r="30" spans="2:39" x14ac:dyDescent="0.25">
      <c r="B30" s="5" t="s">
        <v>58</v>
      </c>
      <c r="C30" s="5" t="s">
        <v>266</v>
      </c>
      <c r="D30" s="5" t="s">
        <v>452</v>
      </c>
      <c r="E30" s="12"/>
    </row>
    <row r="31" spans="2:39" x14ac:dyDescent="0.25">
      <c r="B31" s="5" t="s">
        <v>59</v>
      </c>
      <c r="C31" s="5" t="s">
        <v>267</v>
      </c>
      <c r="D31" s="5" t="s">
        <v>453</v>
      </c>
      <c r="E31" s="12"/>
    </row>
    <row r="32" spans="2:39" ht="15" customHeight="1" x14ac:dyDescent="0.25">
      <c r="B32" s="5" t="s">
        <v>60</v>
      </c>
      <c r="C32" s="5" t="s">
        <v>268</v>
      </c>
      <c r="D32" s="5" t="s">
        <v>454</v>
      </c>
      <c r="E32" s="12"/>
    </row>
    <row r="33" spans="2:7" ht="15" customHeight="1" x14ac:dyDescent="0.25">
      <c r="B33" s="5" t="s">
        <v>61</v>
      </c>
      <c r="C33" s="5" t="s">
        <v>269</v>
      </c>
      <c r="D33" s="5" t="s">
        <v>455</v>
      </c>
      <c r="E33" s="12"/>
    </row>
    <row r="34" spans="2:7" ht="15" customHeight="1" x14ac:dyDescent="0.25">
      <c r="B34" s="5" t="s">
        <v>62</v>
      </c>
      <c r="C34" s="5" t="s">
        <v>270</v>
      </c>
      <c r="D34" s="5" t="s">
        <v>456</v>
      </c>
      <c r="E34" s="12"/>
    </row>
    <row r="35" spans="2:7" ht="15" customHeight="1" x14ac:dyDescent="0.25">
      <c r="B35" s="6" t="s">
        <v>8</v>
      </c>
      <c r="C35" s="6" t="s">
        <v>271</v>
      </c>
      <c r="D35" s="6" t="s">
        <v>457</v>
      </c>
      <c r="E35" s="13"/>
      <c r="G35"/>
    </row>
    <row r="36" spans="2:7" x14ac:dyDescent="0.25">
      <c r="B36" s="5" t="s">
        <v>63</v>
      </c>
      <c r="C36" s="5" t="s">
        <v>272</v>
      </c>
      <c r="D36" s="5" t="s">
        <v>458</v>
      </c>
      <c r="E36" s="12"/>
    </row>
    <row r="37" spans="2:7" x14ac:dyDescent="0.25">
      <c r="B37" s="5" t="s">
        <v>64</v>
      </c>
      <c r="C37" s="5" t="s">
        <v>273</v>
      </c>
      <c r="D37" s="5" t="s">
        <v>459</v>
      </c>
      <c r="E37" s="12"/>
    </row>
    <row r="38" spans="2:7" x14ac:dyDescent="0.25">
      <c r="B38" s="5" t="s">
        <v>65</v>
      </c>
      <c r="C38" s="5" t="s">
        <v>274</v>
      </c>
      <c r="D38" s="5" t="s">
        <v>460</v>
      </c>
      <c r="E38" s="12"/>
    </row>
    <row r="39" spans="2:7" x14ac:dyDescent="0.25">
      <c r="B39" s="5" t="s">
        <v>66</v>
      </c>
      <c r="C39" s="5" t="s">
        <v>275</v>
      </c>
      <c r="D39" s="5" t="s">
        <v>275</v>
      </c>
      <c r="E39" s="12"/>
    </row>
    <row r="40" spans="2:7" x14ac:dyDescent="0.25">
      <c r="B40" s="5" t="s">
        <v>67</v>
      </c>
      <c r="C40" s="5" t="s">
        <v>67</v>
      </c>
      <c r="D40" s="5" t="s">
        <v>461</v>
      </c>
      <c r="E40" s="12"/>
    </row>
    <row r="41" spans="2:7" ht="34.5" customHeight="1" x14ac:dyDescent="0.25">
      <c r="B41" s="5" t="s">
        <v>68</v>
      </c>
      <c r="C41" s="5" t="s">
        <v>276</v>
      </c>
      <c r="D41" s="5" t="s">
        <v>462</v>
      </c>
      <c r="E41" s="12"/>
    </row>
    <row r="42" spans="2:7" ht="15" customHeight="1" x14ac:dyDescent="0.25">
      <c r="B42" s="5" t="s">
        <v>69</v>
      </c>
      <c r="C42" s="5" t="s">
        <v>277</v>
      </c>
      <c r="D42" s="5" t="s">
        <v>463</v>
      </c>
      <c r="E42" s="12"/>
    </row>
    <row r="43" spans="2:7" ht="15" customHeight="1" x14ac:dyDescent="0.25">
      <c r="B43" s="5" t="s">
        <v>70</v>
      </c>
      <c r="C43" s="5" t="s">
        <v>278</v>
      </c>
      <c r="D43" s="5" t="s">
        <v>464</v>
      </c>
      <c r="E43" s="12"/>
    </row>
    <row r="44" spans="2:7" ht="15" customHeight="1" x14ac:dyDescent="0.25">
      <c r="B44" s="5" t="s">
        <v>71</v>
      </c>
      <c r="C44" s="5" t="s">
        <v>279</v>
      </c>
      <c r="D44" s="5" t="s">
        <v>465</v>
      </c>
      <c r="E44" s="12"/>
    </row>
    <row r="45" spans="2:7" ht="47.25" customHeight="1" x14ac:dyDescent="0.25">
      <c r="B45" s="5" t="s">
        <v>72</v>
      </c>
      <c r="C45" s="5" t="s">
        <v>280</v>
      </c>
      <c r="D45" s="5" t="s">
        <v>466</v>
      </c>
      <c r="E45" s="12"/>
    </row>
    <row r="46" spans="2:7" x14ac:dyDescent="0.25">
      <c r="B46" s="5" t="s">
        <v>73</v>
      </c>
      <c r="C46" s="5" t="s">
        <v>281</v>
      </c>
      <c r="D46" s="5" t="s">
        <v>467</v>
      </c>
      <c r="E46" s="12"/>
    </row>
    <row r="47" spans="2:7" x14ac:dyDescent="0.25">
      <c r="B47" s="5" t="s">
        <v>74</v>
      </c>
      <c r="C47" s="5" t="s">
        <v>282</v>
      </c>
      <c r="D47" s="5" t="s">
        <v>468</v>
      </c>
      <c r="E47" s="12"/>
    </row>
    <row r="48" spans="2:7" x14ac:dyDescent="0.25">
      <c r="B48" s="6" t="s">
        <v>7</v>
      </c>
      <c r="C48" s="6" t="s">
        <v>283</v>
      </c>
      <c r="D48" s="6" t="s">
        <v>469</v>
      </c>
      <c r="E48" s="13"/>
    </row>
    <row r="49" spans="2:5" ht="42.75" customHeight="1" x14ac:dyDescent="0.25">
      <c r="B49" s="5" t="s">
        <v>75</v>
      </c>
      <c r="C49" s="5" t="s">
        <v>284</v>
      </c>
      <c r="D49" s="5" t="s">
        <v>470</v>
      </c>
      <c r="E49" s="12"/>
    </row>
    <row r="50" spans="2:5" ht="15" customHeight="1" x14ac:dyDescent="0.25">
      <c r="B50" s="5" t="s">
        <v>76</v>
      </c>
      <c r="C50" s="5" t="s">
        <v>285</v>
      </c>
      <c r="D50" s="5" t="s">
        <v>471</v>
      </c>
      <c r="E50" s="12"/>
    </row>
    <row r="51" spans="2:5" ht="15" customHeight="1" x14ac:dyDescent="0.25">
      <c r="B51" s="5" t="s">
        <v>77</v>
      </c>
      <c r="C51" s="5" t="s">
        <v>286</v>
      </c>
      <c r="D51" s="5" t="s">
        <v>472</v>
      </c>
      <c r="E51" s="12"/>
    </row>
    <row r="52" spans="2:5" ht="15" customHeight="1" x14ac:dyDescent="0.25">
      <c r="B52" s="5" t="s">
        <v>78</v>
      </c>
      <c r="C52" s="5" t="s">
        <v>287</v>
      </c>
      <c r="D52" s="5" t="s">
        <v>287</v>
      </c>
      <c r="E52" s="12"/>
    </row>
    <row r="53" spans="2:5" ht="15" customHeight="1" x14ac:dyDescent="0.25">
      <c r="B53" s="5" t="s">
        <v>79</v>
      </c>
      <c r="C53" s="5" t="s">
        <v>79</v>
      </c>
      <c r="D53" s="5" t="s">
        <v>473</v>
      </c>
      <c r="E53" s="12"/>
    </row>
    <row r="54" spans="2:5" ht="22.5" customHeight="1" x14ac:dyDescent="0.25">
      <c r="B54" s="5" t="s">
        <v>80</v>
      </c>
      <c r="C54" s="5" t="s">
        <v>288</v>
      </c>
      <c r="D54" s="5" t="s">
        <v>474</v>
      </c>
      <c r="E54" s="12"/>
    </row>
    <row r="55" spans="2:5" x14ac:dyDescent="0.25">
      <c r="B55" s="5" t="s">
        <v>81</v>
      </c>
      <c r="C55" s="5" t="s">
        <v>289</v>
      </c>
      <c r="D55" s="5" t="s">
        <v>475</v>
      </c>
      <c r="E55" s="12"/>
    </row>
    <row r="56" spans="2:5" x14ac:dyDescent="0.25">
      <c r="B56" s="5" t="s">
        <v>82</v>
      </c>
      <c r="C56" s="5" t="s">
        <v>290</v>
      </c>
      <c r="D56" s="5" t="s">
        <v>476</v>
      </c>
      <c r="E56" s="12"/>
    </row>
    <row r="57" spans="2:5" x14ac:dyDescent="0.25">
      <c r="B57" s="5" t="s">
        <v>83</v>
      </c>
      <c r="C57" s="5" t="s">
        <v>291</v>
      </c>
      <c r="D57" s="5" t="s">
        <v>477</v>
      </c>
      <c r="E57" s="12"/>
    </row>
    <row r="58" spans="2:5" x14ac:dyDescent="0.25">
      <c r="B58" s="5" t="s">
        <v>84</v>
      </c>
      <c r="C58" s="5" t="s">
        <v>292</v>
      </c>
      <c r="D58" s="5" t="s">
        <v>478</v>
      </c>
      <c r="E58" s="12"/>
    </row>
    <row r="59" spans="2:5" x14ac:dyDescent="0.25">
      <c r="B59" s="5" t="s">
        <v>85</v>
      </c>
      <c r="C59" s="5" t="s">
        <v>293</v>
      </c>
      <c r="D59" s="5" t="s">
        <v>479</v>
      </c>
      <c r="E59" s="12"/>
    </row>
    <row r="60" spans="2:5" x14ac:dyDescent="0.25">
      <c r="B60" s="5" t="s">
        <v>86</v>
      </c>
      <c r="C60" s="5" t="s">
        <v>294</v>
      </c>
      <c r="D60" s="5" t="s">
        <v>480</v>
      </c>
      <c r="E60" s="12"/>
    </row>
    <row r="61" spans="2:5" x14ac:dyDescent="0.25">
      <c r="B61" s="6" t="s">
        <v>6</v>
      </c>
      <c r="C61" s="6" t="s">
        <v>295</v>
      </c>
      <c r="D61" s="6" t="s">
        <v>481</v>
      </c>
      <c r="E61" s="13"/>
    </row>
    <row r="62" spans="2:5" x14ac:dyDescent="0.25">
      <c r="B62" s="5" t="s">
        <v>87</v>
      </c>
      <c r="C62" s="5" t="s">
        <v>296</v>
      </c>
      <c r="D62" s="5" t="s">
        <v>482</v>
      </c>
      <c r="E62" s="12"/>
    </row>
    <row r="63" spans="2:5" x14ac:dyDescent="0.25">
      <c r="B63" s="5" t="s">
        <v>88</v>
      </c>
      <c r="C63" s="5" t="s">
        <v>297</v>
      </c>
      <c r="D63" s="5" t="s">
        <v>483</v>
      </c>
      <c r="E63" s="12"/>
    </row>
    <row r="64" spans="2:5" x14ac:dyDescent="0.25">
      <c r="B64" s="5" t="s">
        <v>89</v>
      </c>
      <c r="C64" s="5" t="s">
        <v>298</v>
      </c>
      <c r="D64" s="5" t="s">
        <v>484</v>
      </c>
      <c r="E64" s="12"/>
    </row>
    <row r="65" spans="2:5" x14ac:dyDescent="0.25">
      <c r="B65" s="5" t="s">
        <v>90</v>
      </c>
      <c r="C65" s="5" t="s">
        <v>299</v>
      </c>
      <c r="D65" s="5" t="s">
        <v>299</v>
      </c>
      <c r="E65" s="12"/>
    </row>
    <row r="66" spans="2:5" x14ac:dyDescent="0.25">
      <c r="B66" s="5" t="s">
        <v>91</v>
      </c>
      <c r="C66" s="5" t="s">
        <v>91</v>
      </c>
      <c r="D66" s="5" t="s">
        <v>485</v>
      </c>
      <c r="E66" s="12"/>
    </row>
    <row r="67" spans="2:5" x14ac:dyDescent="0.25">
      <c r="B67" s="5" t="s">
        <v>92</v>
      </c>
      <c r="C67" s="5" t="s">
        <v>300</v>
      </c>
      <c r="D67" s="5" t="s">
        <v>486</v>
      </c>
      <c r="E67" s="12"/>
    </row>
    <row r="68" spans="2:5" x14ac:dyDescent="0.25">
      <c r="B68" s="5" t="s">
        <v>93</v>
      </c>
      <c r="C68" s="5" t="s">
        <v>301</v>
      </c>
      <c r="D68" s="5" t="s">
        <v>487</v>
      </c>
      <c r="E68" s="12"/>
    </row>
    <row r="69" spans="2:5" x14ac:dyDescent="0.25">
      <c r="B69" s="5" t="s">
        <v>94</v>
      </c>
      <c r="C69" s="5" t="s">
        <v>302</v>
      </c>
      <c r="D69" s="5" t="s">
        <v>488</v>
      </c>
      <c r="E69" s="12"/>
    </row>
    <row r="70" spans="2:5" x14ac:dyDescent="0.25">
      <c r="B70" s="5" t="s">
        <v>95</v>
      </c>
      <c r="C70" s="5" t="s">
        <v>303</v>
      </c>
      <c r="D70" s="5" t="s">
        <v>489</v>
      </c>
      <c r="E70" s="12"/>
    </row>
    <row r="71" spans="2:5" x14ac:dyDescent="0.25">
      <c r="B71" s="5" t="s">
        <v>96</v>
      </c>
      <c r="C71" s="5" t="s">
        <v>304</v>
      </c>
      <c r="D71" s="5" t="s">
        <v>490</v>
      </c>
      <c r="E71" s="12"/>
    </row>
    <row r="72" spans="2:5" x14ac:dyDescent="0.25">
      <c r="B72" s="5" t="s">
        <v>97</v>
      </c>
      <c r="C72" s="5" t="s">
        <v>305</v>
      </c>
      <c r="D72" s="5" t="s">
        <v>491</v>
      </c>
      <c r="E72" s="12"/>
    </row>
    <row r="73" spans="2:5" x14ac:dyDescent="0.25">
      <c r="B73" s="5" t="s">
        <v>98</v>
      </c>
      <c r="C73" s="5" t="s">
        <v>306</v>
      </c>
      <c r="D73" s="5" t="s">
        <v>492</v>
      </c>
      <c r="E73" s="12"/>
    </row>
    <row r="74" spans="2:5" x14ac:dyDescent="0.25">
      <c r="B74" s="6" t="s">
        <v>5</v>
      </c>
      <c r="C74" s="6" t="s">
        <v>307</v>
      </c>
      <c r="D74" s="6" t="s">
        <v>493</v>
      </c>
      <c r="E74" s="13"/>
    </row>
    <row r="75" spans="2:5" x14ac:dyDescent="0.25">
      <c r="B75" s="5" t="s">
        <v>99</v>
      </c>
      <c r="C75" s="5" t="s">
        <v>308</v>
      </c>
      <c r="D75" s="5" t="s">
        <v>494</v>
      </c>
      <c r="E75" s="12"/>
    </row>
    <row r="76" spans="2:5" x14ac:dyDescent="0.25">
      <c r="B76" s="5" t="s">
        <v>100</v>
      </c>
      <c r="C76" s="5" t="s">
        <v>309</v>
      </c>
      <c r="D76" s="5" t="s">
        <v>495</v>
      </c>
      <c r="E76" s="12"/>
    </row>
    <row r="77" spans="2:5" x14ac:dyDescent="0.25">
      <c r="B77" s="5" t="s">
        <v>101</v>
      </c>
      <c r="C77" s="5" t="s">
        <v>310</v>
      </c>
      <c r="D77" s="5" t="s">
        <v>496</v>
      </c>
      <c r="E77" s="12"/>
    </row>
    <row r="78" spans="2:5" x14ac:dyDescent="0.25">
      <c r="B78" s="5" t="s">
        <v>102</v>
      </c>
      <c r="C78" s="5" t="s">
        <v>311</v>
      </c>
      <c r="D78" s="5" t="s">
        <v>311</v>
      </c>
      <c r="E78" s="12"/>
    </row>
    <row r="79" spans="2:5" x14ac:dyDescent="0.25">
      <c r="B79" s="5" t="s">
        <v>103</v>
      </c>
      <c r="C79" s="5" t="s">
        <v>103</v>
      </c>
      <c r="D79" s="5" t="s">
        <v>497</v>
      </c>
      <c r="E79" s="12"/>
    </row>
    <row r="80" spans="2:5" x14ac:dyDescent="0.25">
      <c r="B80" s="5" t="s">
        <v>104</v>
      </c>
      <c r="C80" s="5" t="s">
        <v>312</v>
      </c>
      <c r="D80" s="5" t="s">
        <v>498</v>
      </c>
      <c r="E80" s="12"/>
    </row>
    <row r="81" spans="2:5" x14ac:dyDescent="0.25">
      <c r="B81" s="5" t="s">
        <v>105</v>
      </c>
      <c r="C81" s="5" t="s">
        <v>313</v>
      </c>
      <c r="D81" s="5" t="s">
        <v>499</v>
      </c>
      <c r="E81" s="12"/>
    </row>
    <row r="82" spans="2:5" x14ac:dyDescent="0.25">
      <c r="B82" s="5" t="s">
        <v>106</v>
      </c>
      <c r="C82" s="5" t="s">
        <v>314</v>
      </c>
      <c r="D82" s="5" t="s">
        <v>500</v>
      </c>
      <c r="E82" s="12"/>
    </row>
    <row r="83" spans="2:5" x14ac:dyDescent="0.25">
      <c r="B83" s="5" t="s">
        <v>107</v>
      </c>
      <c r="C83" s="5" t="s">
        <v>315</v>
      </c>
      <c r="D83" s="5" t="s">
        <v>501</v>
      </c>
      <c r="E83" s="12"/>
    </row>
    <row r="84" spans="2:5" x14ac:dyDescent="0.25">
      <c r="B84" s="5" t="s">
        <v>108</v>
      </c>
      <c r="C84" s="5" t="s">
        <v>316</v>
      </c>
      <c r="D84" s="5" t="s">
        <v>502</v>
      </c>
      <c r="E84" s="12"/>
    </row>
    <row r="85" spans="2:5" x14ac:dyDescent="0.25">
      <c r="B85" s="5" t="s">
        <v>109</v>
      </c>
      <c r="C85" s="5" t="s">
        <v>317</v>
      </c>
      <c r="D85" s="5" t="s">
        <v>503</v>
      </c>
      <c r="E85" s="12"/>
    </row>
    <row r="86" spans="2:5" x14ac:dyDescent="0.25">
      <c r="B86" s="5" t="s">
        <v>110</v>
      </c>
      <c r="C86" s="5" t="s">
        <v>318</v>
      </c>
      <c r="D86" s="5" t="s">
        <v>504</v>
      </c>
      <c r="E86" s="12"/>
    </row>
    <row r="87" spans="2:5" x14ac:dyDescent="0.25">
      <c r="B87" s="6" t="s">
        <v>187</v>
      </c>
      <c r="C87" s="6" t="s">
        <v>319</v>
      </c>
      <c r="D87" s="6" t="s">
        <v>505</v>
      </c>
      <c r="E87" s="13"/>
    </row>
    <row r="88" spans="2:5" x14ac:dyDescent="0.25">
      <c r="B88" s="5" t="s">
        <v>111</v>
      </c>
      <c r="C88" s="5" t="s">
        <v>320</v>
      </c>
      <c r="D88" s="5" t="s">
        <v>506</v>
      </c>
      <c r="E88" s="12"/>
    </row>
    <row r="89" spans="2:5" x14ac:dyDescent="0.25">
      <c r="B89" s="5" t="s">
        <v>112</v>
      </c>
      <c r="C89" s="5" t="s">
        <v>321</v>
      </c>
      <c r="D89" s="5" t="s">
        <v>507</v>
      </c>
      <c r="E89" s="12"/>
    </row>
    <row r="90" spans="2:5" x14ac:dyDescent="0.25">
      <c r="B90" s="5" t="s">
        <v>113</v>
      </c>
      <c r="C90" s="5" t="s">
        <v>322</v>
      </c>
      <c r="D90" s="5" t="s">
        <v>508</v>
      </c>
      <c r="E90" s="12"/>
    </row>
    <row r="91" spans="2:5" x14ac:dyDescent="0.25">
      <c r="B91" s="5" t="s">
        <v>114</v>
      </c>
      <c r="C91" s="5" t="s">
        <v>323</v>
      </c>
      <c r="D91" s="5" t="s">
        <v>323</v>
      </c>
      <c r="E91" s="12"/>
    </row>
    <row r="92" spans="2:5" x14ac:dyDescent="0.25">
      <c r="B92" s="5" t="s">
        <v>115</v>
      </c>
      <c r="C92" s="5" t="s">
        <v>115</v>
      </c>
      <c r="D92" s="5" t="s">
        <v>509</v>
      </c>
      <c r="E92" s="12"/>
    </row>
    <row r="93" spans="2:5" x14ac:dyDescent="0.25">
      <c r="B93" s="5" t="s">
        <v>116</v>
      </c>
      <c r="C93" s="5" t="s">
        <v>324</v>
      </c>
      <c r="D93" s="5" t="s">
        <v>510</v>
      </c>
      <c r="E93" s="12"/>
    </row>
    <row r="94" spans="2:5" x14ac:dyDescent="0.25">
      <c r="B94" s="5" t="s">
        <v>117</v>
      </c>
      <c r="C94" s="5" t="s">
        <v>325</v>
      </c>
      <c r="D94" s="5" t="s">
        <v>511</v>
      </c>
      <c r="E94" s="12"/>
    </row>
    <row r="95" spans="2:5" x14ac:dyDescent="0.25">
      <c r="B95" s="5" t="s">
        <v>118</v>
      </c>
      <c r="C95" s="5" t="s">
        <v>326</v>
      </c>
      <c r="D95" s="5" t="s">
        <v>512</v>
      </c>
      <c r="E95" s="12"/>
    </row>
    <row r="96" spans="2:5" x14ac:dyDescent="0.25">
      <c r="B96" s="5" t="s">
        <v>119</v>
      </c>
      <c r="C96" s="5" t="s">
        <v>327</v>
      </c>
      <c r="D96" s="5" t="s">
        <v>513</v>
      </c>
      <c r="E96" s="12"/>
    </row>
    <row r="97" spans="2:5" x14ac:dyDescent="0.25">
      <c r="B97" s="5" t="s">
        <v>120</v>
      </c>
      <c r="C97" s="5" t="s">
        <v>328</v>
      </c>
      <c r="D97" s="5" t="s">
        <v>514</v>
      </c>
      <c r="E97" s="12"/>
    </row>
    <row r="98" spans="2:5" x14ac:dyDescent="0.25">
      <c r="B98" s="5" t="s">
        <v>121</v>
      </c>
      <c r="C98" s="5" t="s">
        <v>329</v>
      </c>
      <c r="D98" s="5" t="s">
        <v>515</v>
      </c>
      <c r="E98" s="12"/>
    </row>
    <row r="99" spans="2:5" x14ac:dyDescent="0.25">
      <c r="B99" s="5" t="s">
        <v>122</v>
      </c>
      <c r="C99" s="5" t="s">
        <v>330</v>
      </c>
      <c r="D99" s="5" t="s">
        <v>516</v>
      </c>
      <c r="E99" s="12"/>
    </row>
    <row r="100" spans="2:5" x14ac:dyDescent="0.25">
      <c r="B100" s="6" t="s">
        <v>186</v>
      </c>
      <c r="C100" s="6" t="s">
        <v>331</v>
      </c>
      <c r="D100" s="6" t="s">
        <v>517</v>
      </c>
      <c r="E100" s="13"/>
    </row>
    <row r="101" spans="2:5" x14ac:dyDescent="0.25">
      <c r="B101" s="5" t="s">
        <v>123</v>
      </c>
      <c r="C101" s="5" t="s">
        <v>332</v>
      </c>
      <c r="D101" s="5" t="s">
        <v>518</v>
      </c>
      <c r="E101" s="12"/>
    </row>
    <row r="102" spans="2:5" x14ac:dyDescent="0.25">
      <c r="B102" s="5" t="s">
        <v>124</v>
      </c>
      <c r="C102" s="5" t="s">
        <v>333</v>
      </c>
      <c r="D102" s="5" t="s">
        <v>519</v>
      </c>
      <c r="E102" s="12"/>
    </row>
    <row r="103" spans="2:5" x14ac:dyDescent="0.25">
      <c r="B103" s="5" t="s">
        <v>125</v>
      </c>
      <c r="C103" s="5" t="s">
        <v>334</v>
      </c>
      <c r="D103" s="5" t="s">
        <v>520</v>
      </c>
      <c r="E103" s="12"/>
    </row>
    <row r="104" spans="2:5" x14ac:dyDescent="0.25">
      <c r="B104" s="5" t="s">
        <v>126</v>
      </c>
      <c r="C104" s="5" t="s">
        <v>335</v>
      </c>
      <c r="D104" s="5" t="s">
        <v>335</v>
      </c>
      <c r="E104" s="12"/>
    </row>
    <row r="105" spans="2:5" x14ac:dyDescent="0.25">
      <c r="B105" s="5" t="s">
        <v>127</v>
      </c>
      <c r="C105" s="5" t="s">
        <v>127</v>
      </c>
      <c r="D105" s="5" t="s">
        <v>521</v>
      </c>
      <c r="E105" s="12"/>
    </row>
    <row r="106" spans="2:5" x14ac:dyDescent="0.25">
      <c r="B106" s="5" t="s">
        <v>128</v>
      </c>
      <c r="C106" s="5" t="s">
        <v>336</v>
      </c>
      <c r="D106" s="5" t="s">
        <v>522</v>
      </c>
      <c r="E106" s="12"/>
    </row>
    <row r="107" spans="2:5" x14ac:dyDescent="0.25">
      <c r="B107" s="5" t="s">
        <v>129</v>
      </c>
      <c r="C107" s="5" t="s">
        <v>337</v>
      </c>
      <c r="D107" s="5" t="s">
        <v>523</v>
      </c>
      <c r="E107" s="12"/>
    </row>
    <row r="108" spans="2:5" x14ac:dyDescent="0.25">
      <c r="B108" s="5" t="s">
        <v>130</v>
      </c>
      <c r="C108" s="5" t="s">
        <v>338</v>
      </c>
      <c r="D108" s="5" t="s">
        <v>524</v>
      </c>
      <c r="E108" s="12"/>
    </row>
    <row r="109" spans="2:5" x14ac:dyDescent="0.25">
      <c r="B109" s="5" t="s">
        <v>131</v>
      </c>
      <c r="C109" s="5" t="s">
        <v>339</v>
      </c>
      <c r="D109" s="5" t="s">
        <v>525</v>
      </c>
      <c r="E109" s="12"/>
    </row>
    <row r="110" spans="2:5" x14ac:dyDescent="0.25">
      <c r="B110" s="5" t="s">
        <v>132</v>
      </c>
      <c r="C110" s="5" t="s">
        <v>340</v>
      </c>
      <c r="D110" s="5" t="s">
        <v>526</v>
      </c>
      <c r="E110" s="12"/>
    </row>
    <row r="111" spans="2:5" x14ac:dyDescent="0.25">
      <c r="B111" s="5" t="s">
        <v>133</v>
      </c>
      <c r="C111" s="5" t="s">
        <v>341</v>
      </c>
      <c r="D111" s="5" t="s">
        <v>527</v>
      </c>
      <c r="E111" s="12"/>
    </row>
    <row r="112" spans="2:5" x14ac:dyDescent="0.25">
      <c r="B112" s="5" t="s">
        <v>134</v>
      </c>
      <c r="C112" s="5" t="s">
        <v>342</v>
      </c>
      <c r="D112" s="5" t="s">
        <v>528</v>
      </c>
      <c r="E112" s="12"/>
    </row>
    <row r="113" spans="2:5" x14ac:dyDescent="0.25">
      <c r="B113" s="6" t="s">
        <v>188</v>
      </c>
      <c r="C113" s="6" t="s">
        <v>343</v>
      </c>
      <c r="D113" s="6" t="s">
        <v>529</v>
      </c>
      <c r="E113" s="13"/>
    </row>
    <row r="114" spans="2:5" x14ac:dyDescent="0.25">
      <c r="B114" s="5" t="s">
        <v>135</v>
      </c>
      <c r="C114" s="5" t="s">
        <v>344</v>
      </c>
      <c r="D114" s="5" t="s">
        <v>530</v>
      </c>
      <c r="E114" s="12"/>
    </row>
    <row r="115" spans="2:5" x14ac:dyDescent="0.25">
      <c r="B115" s="5" t="s">
        <v>136</v>
      </c>
      <c r="C115" s="5" t="s">
        <v>345</v>
      </c>
      <c r="D115" s="5" t="s">
        <v>531</v>
      </c>
      <c r="E115" s="12"/>
    </row>
    <row r="116" spans="2:5" x14ac:dyDescent="0.25">
      <c r="B116" s="5" t="s">
        <v>137</v>
      </c>
      <c r="C116" s="5" t="s">
        <v>346</v>
      </c>
      <c r="D116" s="5" t="s">
        <v>532</v>
      </c>
      <c r="E116" s="12"/>
    </row>
    <row r="117" spans="2:5" x14ac:dyDescent="0.25">
      <c r="B117" s="5" t="s">
        <v>138</v>
      </c>
      <c r="C117" s="5" t="s">
        <v>347</v>
      </c>
      <c r="D117" s="5" t="s">
        <v>347</v>
      </c>
      <c r="E117" s="12"/>
    </row>
    <row r="118" spans="2:5" x14ac:dyDescent="0.25">
      <c r="B118" s="5" t="s">
        <v>139</v>
      </c>
      <c r="C118" s="5" t="s">
        <v>139</v>
      </c>
      <c r="D118" s="5" t="s">
        <v>533</v>
      </c>
      <c r="E118" s="12"/>
    </row>
    <row r="119" spans="2:5" x14ac:dyDescent="0.25">
      <c r="B119" s="5" t="s">
        <v>140</v>
      </c>
      <c r="C119" s="5" t="s">
        <v>348</v>
      </c>
      <c r="D119" s="5" t="s">
        <v>534</v>
      </c>
      <c r="E119" s="12"/>
    </row>
    <row r="120" spans="2:5" x14ac:dyDescent="0.25">
      <c r="B120" s="5" t="s">
        <v>141</v>
      </c>
      <c r="C120" s="5" t="s">
        <v>349</v>
      </c>
      <c r="D120" s="5" t="s">
        <v>535</v>
      </c>
      <c r="E120" s="12"/>
    </row>
    <row r="121" spans="2:5" x14ac:dyDescent="0.25">
      <c r="B121" s="5" t="s">
        <v>142</v>
      </c>
      <c r="C121" s="5" t="s">
        <v>350</v>
      </c>
      <c r="D121" s="5" t="s">
        <v>536</v>
      </c>
      <c r="E121" s="12"/>
    </row>
    <row r="122" spans="2:5" x14ac:dyDescent="0.25">
      <c r="B122" s="5" t="s">
        <v>143</v>
      </c>
      <c r="C122" s="5" t="s">
        <v>351</v>
      </c>
      <c r="D122" s="5" t="s">
        <v>537</v>
      </c>
      <c r="E122" s="12"/>
    </row>
    <row r="123" spans="2:5" x14ac:dyDescent="0.25">
      <c r="B123" s="5" t="s">
        <v>144</v>
      </c>
      <c r="C123" s="5" t="s">
        <v>352</v>
      </c>
      <c r="D123" s="5" t="s">
        <v>538</v>
      </c>
      <c r="E123" s="12"/>
    </row>
    <row r="124" spans="2:5" x14ac:dyDescent="0.25">
      <c r="B124" s="5" t="s">
        <v>145</v>
      </c>
      <c r="C124" s="5" t="s">
        <v>353</v>
      </c>
      <c r="D124" s="5" t="s">
        <v>539</v>
      </c>
      <c r="E124" s="12"/>
    </row>
    <row r="125" spans="2:5" x14ac:dyDescent="0.25">
      <c r="B125" s="5" t="s">
        <v>146</v>
      </c>
      <c r="C125" s="5" t="s">
        <v>354</v>
      </c>
      <c r="D125" s="5" t="s">
        <v>540</v>
      </c>
      <c r="E125" s="12"/>
    </row>
    <row r="126" spans="2:5" x14ac:dyDescent="0.25">
      <c r="B126" s="6" t="s">
        <v>191</v>
      </c>
      <c r="C126" s="6" t="s">
        <v>355</v>
      </c>
      <c r="D126" s="6" t="s">
        <v>541</v>
      </c>
      <c r="E126" s="13"/>
    </row>
    <row r="127" spans="2:5" x14ac:dyDescent="0.25">
      <c r="B127" s="5" t="s">
        <v>147</v>
      </c>
      <c r="C127" s="5" t="s">
        <v>356</v>
      </c>
      <c r="D127" s="5" t="s">
        <v>542</v>
      </c>
      <c r="E127" s="12"/>
    </row>
    <row r="128" spans="2:5" x14ac:dyDescent="0.25">
      <c r="B128" s="5" t="s">
        <v>148</v>
      </c>
      <c r="C128" s="5" t="s">
        <v>357</v>
      </c>
      <c r="D128" s="5" t="s">
        <v>543</v>
      </c>
      <c r="E128" s="12"/>
    </row>
    <row r="129" spans="2:5" x14ac:dyDescent="0.25">
      <c r="B129" s="5" t="s">
        <v>149</v>
      </c>
      <c r="C129" s="5" t="s">
        <v>358</v>
      </c>
      <c r="D129" s="5" t="s">
        <v>544</v>
      </c>
      <c r="E129" s="12"/>
    </row>
    <row r="130" spans="2:5" x14ac:dyDescent="0.25">
      <c r="B130" s="5" t="s">
        <v>150</v>
      </c>
      <c r="C130" s="5" t="s">
        <v>359</v>
      </c>
      <c r="D130" s="5" t="s">
        <v>359</v>
      </c>
      <c r="E130" s="12"/>
    </row>
    <row r="131" spans="2:5" x14ac:dyDescent="0.25">
      <c r="B131" s="5" t="s">
        <v>151</v>
      </c>
      <c r="C131" s="5" t="s">
        <v>151</v>
      </c>
      <c r="D131" s="5" t="s">
        <v>545</v>
      </c>
      <c r="E131" s="12"/>
    </row>
    <row r="132" spans="2:5" x14ac:dyDescent="0.25">
      <c r="B132" s="5" t="s">
        <v>152</v>
      </c>
      <c r="C132" s="5" t="s">
        <v>360</v>
      </c>
      <c r="D132" s="5" t="s">
        <v>546</v>
      </c>
      <c r="E132" s="12"/>
    </row>
    <row r="133" spans="2:5" x14ac:dyDescent="0.25">
      <c r="B133" s="5" t="s">
        <v>153</v>
      </c>
      <c r="C133" s="5" t="s">
        <v>361</v>
      </c>
      <c r="D133" s="5" t="s">
        <v>547</v>
      </c>
      <c r="E133" s="12"/>
    </row>
    <row r="134" spans="2:5" x14ac:dyDescent="0.25">
      <c r="B134" s="5" t="s">
        <v>154</v>
      </c>
      <c r="C134" s="5" t="s">
        <v>362</v>
      </c>
      <c r="D134" s="5" t="s">
        <v>548</v>
      </c>
      <c r="E134" s="12"/>
    </row>
    <row r="135" spans="2:5" x14ac:dyDescent="0.25">
      <c r="B135" s="5" t="s">
        <v>155</v>
      </c>
      <c r="C135" s="5" t="s">
        <v>363</v>
      </c>
      <c r="D135" s="5" t="s">
        <v>549</v>
      </c>
      <c r="E135" s="12"/>
    </row>
    <row r="136" spans="2:5" x14ac:dyDescent="0.25">
      <c r="B136" s="5" t="s">
        <v>156</v>
      </c>
      <c r="C136" s="5" t="s">
        <v>364</v>
      </c>
      <c r="D136" s="5" t="s">
        <v>550</v>
      </c>
      <c r="E136" s="12"/>
    </row>
    <row r="137" spans="2:5" x14ac:dyDescent="0.25">
      <c r="B137" s="5" t="s">
        <v>157</v>
      </c>
      <c r="C137" s="5" t="s">
        <v>365</v>
      </c>
      <c r="D137" s="5" t="s">
        <v>551</v>
      </c>
      <c r="E137" s="12"/>
    </row>
    <row r="138" spans="2:5" x14ac:dyDescent="0.25">
      <c r="B138" s="5" t="s">
        <v>158</v>
      </c>
      <c r="C138" s="5" t="s">
        <v>366</v>
      </c>
      <c r="D138" s="5" t="s">
        <v>552</v>
      </c>
      <c r="E138" s="12"/>
    </row>
    <row r="139" spans="2:5" x14ac:dyDescent="0.25">
      <c r="B139" s="6" t="s">
        <v>190</v>
      </c>
      <c r="C139" s="6" t="s">
        <v>367</v>
      </c>
      <c r="D139" s="6" t="s">
        <v>553</v>
      </c>
      <c r="E139" s="13"/>
    </row>
    <row r="140" spans="2:5" x14ac:dyDescent="0.25">
      <c r="B140" s="5" t="s">
        <v>159</v>
      </c>
      <c r="C140" s="5" t="s">
        <v>368</v>
      </c>
      <c r="D140" s="5" t="s">
        <v>554</v>
      </c>
      <c r="E140" s="12"/>
    </row>
    <row r="141" spans="2:5" x14ac:dyDescent="0.25">
      <c r="B141" s="5" t="s">
        <v>160</v>
      </c>
      <c r="C141" s="5" t="s">
        <v>369</v>
      </c>
      <c r="D141" s="5" t="s">
        <v>555</v>
      </c>
      <c r="E141" s="12"/>
    </row>
    <row r="142" spans="2:5" x14ac:dyDescent="0.25">
      <c r="B142" s="5" t="s">
        <v>161</v>
      </c>
      <c r="C142" s="5" t="s">
        <v>370</v>
      </c>
      <c r="D142" s="5" t="s">
        <v>556</v>
      </c>
      <c r="E142" s="12"/>
    </row>
    <row r="143" spans="2:5" x14ac:dyDescent="0.25">
      <c r="B143" s="5" t="s">
        <v>162</v>
      </c>
      <c r="C143" s="5" t="s">
        <v>371</v>
      </c>
      <c r="D143" s="5" t="s">
        <v>371</v>
      </c>
      <c r="E143" s="12"/>
    </row>
    <row r="144" spans="2:5" x14ac:dyDescent="0.25">
      <c r="B144" s="5" t="s">
        <v>163</v>
      </c>
      <c r="C144" s="5" t="s">
        <v>163</v>
      </c>
      <c r="D144" s="5" t="s">
        <v>557</v>
      </c>
      <c r="E144" s="12"/>
    </row>
    <row r="145" spans="2:5" x14ac:dyDescent="0.25">
      <c r="B145" s="5" t="s">
        <v>164</v>
      </c>
      <c r="C145" s="5" t="s">
        <v>372</v>
      </c>
      <c r="D145" s="5" t="s">
        <v>558</v>
      </c>
      <c r="E145" s="12"/>
    </row>
    <row r="146" spans="2:5" x14ac:dyDescent="0.25">
      <c r="B146" s="5" t="s">
        <v>165</v>
      </c>
      <c r="C146" s="5" t="s">
        <v>373</v>
      </c>
      <c r="D146" s="5" t="s">
        <v>559</v>
      </c>
      <c r="E146" s="12"/>
    </row>
    <row r="147" spans="2:5" x14ac:dyDescent="0.25">
      <c r="B147" s="5" t="s">
        <v>166</v>
      </c>
      <c r="C147" s="5" t="s">
        <v>374</v>
      </c>
      <c r="D147" s="5" t="s">
        <v>560</v>
      </c>
      <c r="E147" s="12"/>
    </row>
    <row r="148" spans="2:5" x14ac:dyDescent="0.25">
      <c r="B148" s="5" t="s">
        <v>167</v>
      </c>
      <c r="C148" s="5" t="s">
        <v>375</v>
      </c>
      <c r="D148" s="5" t="s">
        <v>561</v>
      </c>
      <c r="E148" s="12"/>
    </row>
    <row r="149" spans="2:5" x14ac:dyDescent="0.25">
      <c r="B149" s="5" t="s">
        <v>194</v>
      </c>
      <c r="C149" s="5" t="s">
        <v>376</v>
      </c>
      <c r="D149" s="5" t="s">
        <v>562</v>
      </c>
      <c r="E149" s="12"/>
    </row>
    <row r="150" spans="2:5" x14ac:dyDescent="0.25">
      <c r="B150" s="5" t="s">
        <v>193</v>
      </c>
      <c r="C150" s="5" t="s">
        <v>377</v>
      </c>
      <c r="D150" s="5" t="s">
        <v>563</v>
      </c>
      <c r="E150" s="12"/>
    </row>
    <row r="151" spans="2:5" x14ac:dyDescent="0.25">
      <c r="B151" s="5" t="s">
        <v>195</v>
      </c>
      <c r="C151" s="5" t="s">
        <v>378</v>
      </c>
      <c r="D151" s="5" t="s">
        <v>564</v>
      </c>
      <c r="E151" s="12"/>
    </row>
    <row r="152" spans="2:5" x14ac:dyDescent="0.25">
      <c r="B152" s="6" t="s">
        <v>189</v>
      </c>
      <c r="C152" s="9" t="s">
        <v>379</v>
      </c>
      <c r="D152" s="6" t="s">
        <v>565</v>
      </c>
      <c r="E152" s="13"/>
    </row>
    <row r="153" spans="2:5" x14ac:dyDescent="0.25">
      <c r="B153" s="5" t="s">
        <v>569</v>
      </c>
      <c r="C153" s="5" t="s">
        <v>570</v>
      </c>
      <c r="D153" s="5" t="s">
        <v>571</v>
      </c>
      <c r="E153" s="3"/>
    </row>
    <row r="154" spans="2:5" x14ac:dyDescent="0.25">
      <c r="B154" s="5" t="s">
        <v>572</v>
      </c>
      <c r="C154" s="5" t="s">
        <v>573</v>
      </c>
      <c r="D154" s="5" t="s">
        <v>574</v>
      </c>
      <c r="E154" s="3"/>
    </row>
    <row r="155" spans="2:5" x14ac:dyDescent="0.25">
      <c r="B155" s="5" t="s">
        <v>575</v>
      </c>
      <c r="C155" s="5" t="s">
        <v>576</v>
      </c>
      <c r="D155" s="5" t="s">
        <v>577</v>
      </c>
      <c r="E155" s="3"/>
    </row>
    <row r="156" spans="2:5" x14ac:dyDescent="0.25">
      <c r="B156" s="5" t="s">
        <v>578</v>
      </c>
      <c r="C156" s="5" t="s">
        <v>579</v>
      </c>
      <c r="D156" s="5" t="s">
        <v>579</v>
      </c>
    </row>
    <row r="157" spans="2:5" x14ac:dyDescent="0.25">
      <c r="B157" s="5" t="s">
        <v>580</v>
      </c>
      <c r="C157" s="5" t="s">
        <v>580</v>
      </c>
      <c r="D157" s="5" t="s">
        <v>581</v>
      </c>
    </row>
    <row r="158" spans="2:5" x14ac:dyDescent="0.25">
      <c r="B158" s="5" t="s">
        <v>582</v>
      </c>
      <c r="C158" s="5" t="s">
        <v>583</v>
      </c>
      <c r="D158" s="5" t="s">
        <v>584</v>
      </c>
    </row>
    <row r="159" spans="2:5" x14ac:dyDescent="0.25">
      <c r="B159" s="5" t="s">
        <v>585</v>
      </c>
      <c r="C159" s="5" t="s">
        <v>586</v>
      </c>
      <c r="D159" s="5" t="s">
        <v>587</v>
      </c>
    </row>
    <row r="160" spans="2:5" x14ac:dyDescent="0.25">
      <c r="B160" s="5" t="s">
        <v>588</v>
      </c>
      <c r="C160" s="5" t="s">
        <v>589</v>
      </c>
      <c r="D160" s="5" t="s">
        <v>590</v>
      </c>
    </row>
    <row r="161" spans="2:4" x14ac:dyDescent="0.25">
      <c r="B161" s="5" t="s">
        <v>591</v>
      </c>
      <c r="C161" s="5" t="s">
        <v>592</v>
      </c>
      <c r="D161" s="5" t="s">
        <v>593</v>
      </c>
    </row>
    <row r="162" spans="2:4" x14ac:dyDescent="0.25">
      <c r="B162" s="5" t="s">
        <v>594</v>
      </c>
      <c r="C162" s="5" t="s">
        <v>595</v>
      </c>
      <c r="D162" s="5" t="s">
        <v>596</v>
      </c>
    </row>
    <row r="163" spans="2:4" x14ac:dyDescent="0.25">
      <c r="B163" s="5" t="s">
        <v>597</v>
      </c>
      <c r="C163" s="5" t="s">
        <v>598</v>
      </c>
      <c r="D163" s="5" t="s">
        <v>599</v>
      </c>
    </row>
    <row r="164" spans="2:4" x14ac:dyDescent="0.25">
      <c r="B164" s="5" t="s">
        <v>600</v>
      </c>
      <c r="C164" s="5" t="s">
        <v>601</v>
      </c>
      <c r="D164" s="5" t="s">
        <v>602</v>
      </c>
    </row>
    <row r="165" spans="2:4" x14ac:dyDescent="0.25">
      <c r="B165" s="6" t="s">
        <v>604</v>
      </c>
      <c r="C165" s="9" t="s">
        <v>605</v>
      </c>
      <c r="D165" s="6" t="s">
        <v>603</v>
      </c>
    </row>
    <row r="166" spans="2:4" x14ac:dyDescent="0.25">
      <c r="B166" s="5" t="s">
        <v>612</v>
      </c>
      <c r="C166" s="5" t="s">
        <v>613</v>
      </c>
      <c r="D166" s="5" t="s">
        <v>614</v>
      </c>
    </row>
    <row r="167" spans="2:4" x14ac:dyDescent="0.25">
      <c r="B167" s="5" t="s">
        <v>615</v>
      </c>
      <c r="C167" s="5" t="s">
        <v>616</v>
      </c>
      <c r="D167" s="5" t="s">
        <v>617</v>
      </c>
    </row>
    <row r="168" spans="2:4" x14ac:dyDescent="0.25">
      <c r="B168" s="5" t="s">
        <v>618</v>
      </c>
      <c r="C168" s="5" t="s">
        <v>619</v>
      </c>
      <c r="D168" s="5" t="s">
        <v>620</v>
      </c>
    </row>
    <row r="169" spans="2:4" x14ac:dyDescent="0.25">
      <c r="B169" s="5" t="s">
        <v>621</v>
      </c>
      <c r="C169" s="5" t="s">
        <v>622</v>
      </c>
      <c r="D169" s="5" t="s">
        <v>622</v>
      </c>
    </row>
    <row r="170" spans="2:4" x14ac:dyDescent="0.25">
      <c r="B170" s="5" t="s">
        <v>623</v>
      </c>
      <c r="C170" s="5" t="s">
        <v>623</v>
      </c>
      <c r="D170" s="5" t="s">
        <v>624</v>
      </c>
    </row>
    <row r="171" spans="2:4" x14ac:dyDescent="0.25">
      <c r="B171" s="5" t="s">
        <v>625</v>
      </c>
      <c r="C171" s="5" t="s">
        <v>626</v>
      </c>
      <c r="D171" s="5" t="s">
        <v>627</v>
      </c>
    </row>
    <row r="172" spans="2:4" x14ac:dyDescent="0.25">
      <c r="B172" s="5" t="s">
        <v>628</v>
      </c>
      <c r="C172" s="5" t="s">
        <v>629</v>
      </c>
      <c r="D172" s="5" t="s">
        <v>630</v>
      </c>
    </row>
    <row r="173" spans="2:4" x14ac:dyDescent="0.25">
      <c r="B173" s="5" t="s">
        <v>631</v>
      </c>
      <c r="C173" s="5" t="s">
        <v>632</v>
      </c>
      <c r="D173" s="5" t="s">
        <v>633</v>
      </c>
    </row>
    <row r="174" spans="2:4" x14ac:dyDescent="0.25">
      <c r="B174" s="5" t="s">
        <v>634</v>
      </c>
      <c r="C174" s="5" t="s">
        <v>635</v>
      </c>
      <c r="D174" s="5" t="s">
        <v>636</v>
      </c>
    </row>
    <row r="175" spans="2:4" x14ac:dyDescent="0.25">
      <c r="B175" s="5" t="s">
        <v>637</v>
      </c>
      <c r="C175" s="5" t="s">
        <v>638</v>
      </c>
      <c r="D175" s="5" t="s">
        <v>639</v>
      </c>
    </row>
    <row r="176" spans="2:4" x14ac:dyDescent="0.25">
      <c r="B176" s="5" t="s">
        <v>640</v>
      </c>
      <c r="C176" s="5" t="s">
        <v>641</v>
      </c>
      <c r="D176" s="5" t="s">
        <v>642</v>
      </c>
    </row>
    <row r="177" spans="1:4" x14ac:dyDescent="0.25">
      <c r="B177" s="5" t="s">
        <v>643</v>
      </c>
      <c r="C177" s="5" t="s">
        <v>644</v>
      </c>
      <c r="D177" s="5" t="s">
        <v>645</v>
      </c>
    </row>
    <row r="178" spans="1:4" x14ac:dyDescent="0.25">
      <c r="B178" s="6" t="s">
        <v>606</v>
      </c>
      <c r="C178" s="9" t="s">
        <v>607</v>
      </c>
      <c r="D178" s="6" t="s">
        <v>608</v>
      </c>
    </row>
    <row r="179" spans="1:4" x14ac:dyDescent="0.25">
      <c r="A179">
        <v>2019</v>
      </c>
      <c r="B179" s="5" t="s">
        <v>831</v>
      </c>
      <c r="C179" s="5" t="s">
        <v>832</v>
      </c>
      <c r="D179" s="5" t="s">
        <v>833</v>
      </c>
    </row>
    <row r="180" spans="1:4" x14ac:dyDescent="0.25">
      <c r="B180" s="5" t="s">
        <v>834</v>
      </c>
      <c r="C180" s="5" t="s">
        <v>835</v>
      </c>
      <c r="D180" s="5" t="s">
        <v>836</v>
      </c>
    </row>
    <row r="181" spans="1:4" x14ac:dyDescent="0.25">
      <c r="B181" s="5" t="s">
        <v>837</v>
      </c>
      <c r="C181" s="5" t="s">
        <v>838</v>
      </c>
      <c r="D181" s="5" t="s">
        <v>839</v>
      </c>
    </row>
    <row r="182" spans="1:4" x14ac:dyDescent="0.25">
      <c r="B182" s="5" t="s">
        <v>840</v>
      </c>
      <c r="C182" s="5" t="s">
        <v>841</v>
      </c>
      <c r="D182" s="5" t="s">
        <v>841</v>
      </c>
    </row>
    <row r="183" spans="1:4" x14ac:dyDescent="0.25">
      <c r="B183" s="5" t="s">
        <v>842</v>
      </c>
      <c r="C183" s="5" t="s">
        <v>842</v>
      </c>
      <c r="D183" s="5" t="s">
        <v>843</v>
      </c>
    </row>
    <row r="184" spans="1:4" x14ac:dyDescent="0.25">
      <c r="B184" s="5" t="s">
        <v>844</v>
      </c>
      <c r="C184" s="5" t="s">
        <v>845</v>
      </c>
      <c r="D184" s="5" t="s">
        <v>846</v>
      </c>
    </row>
    <row r="185" spans="1:4" x14ac:dyDescent="0.25">
      <c r="B185" s="5" t="s">
        <v>847</v>
      </c>
      <c r="C185" s="5" t="s">
        <v>848</v>
      </c>
      <c r="D185" s="5" t="s">
        <v>849</v>
      </c>
    </row>
    <row r="186" spans="1:4" x14ac:dyDescent="0.25">
      <c r="B186" s="5" t="s">
        <v>850</v>
      </c>
      <c r="C186" s="5" t="s">
        <v>851</v>
      </c>
      <c r="D186" s="5" t="s">
        <v>852</v>
      </c>
    </row>
    <row r="187" spans="1:4" x14ac:dyDescent="0.25">
      <c r="B187" s="5" t="s">
        <v>853</v>
      </c>
      <c r="C187" s="5" t="s">
        <v>854</v>
      </c>
      <c r="D187" s="5" t="s">
        <v>855</v>
      </c>
    </row>
    <row r="188" spans="1:4" x14ac:dyDescent="0.25">
      <c r="B188" s="5" t="s">
        <v>856</v>
      </c>
      <c r="C188" s="5" t="s">
        <v>857</v>
      </c>
      <c r="D188" s="5" t="s">
        <v>858</v>
      </c>
    </row>
    <row r="189" spans="1:4" x14ac:dyDescent="0.25">
      <c r="B189" s="5" t="s">
        <v>859</v>
      </c>
      <c r="C189" s="5" t="s">
        <v>860</v>
      </c>
      <c r="D189" s="5" t="s">
        <v>861</v>
      </c>
    </row>
    <row r="190" spans="1:4" x14ac:dyDescent="0.25">
      <c r="B190" s="5" t="s">
        <v>862</v>
      </c>
      <c r="C190" s="5" t="s">
        <v>863</v>
      </c>
      <c r="D190" s="5" t="s">
        <v>864</v>
      </c>
    </row>
    <row r="191" spans="1:4" x14ac:dyDescent="0.25">
      <c r="B191" s="6" t="s">
        <v>865</v>
      </c>
      <c r="C191" s="9" t="s">
        <v>866</v>
      </c>
      <c r="D191" s="6" t="s">
        <v>867</v>
      </c>
    </row>
    <row r="192" spans="1:4" x14ac:dyDescent="0.25">
      <c r="B192" s="5" t="s">
        <v>647</v>
      </c>
      <c r="C192" s="5" t="s">
        <v>648</v>
      </c>
      <c r="D192" s="5" t="s">
        <v>649</v>
      </c>
    </row>
    <row r="193" spans="2:4" x14ac:dyDescent="0.25">
      <c r="B193" s="5" t="s">
        <v>650</v>
      </c>
      <c r="C193" s="5" t="s">
        <v>651</v>
      </c>
      <c r="D193" s="5" t="s">
        <v>652</v>
      </c>
    </row>
    <row r="194" spans="2:4" x14ac:dyDescent="0.25">
      <c r="B194" s="5" t="s">
        <v>653</v>
      </c>
      <c r="C194" s="5" t="s">
        <v>654</v>
      </c>
      <c r="D194" s="5" t="s">
        <v>655</v>
      </c>
    </row>
    <row r="195" spans="2:4" x14ac:dyDescent="0.25">
      <c r="B195" s="5" t="s">
        <v>656</v>
      </c>
      <c r="C195" s="5" t="s">
        <v>657</v>
      </c>
      <c r="D195" s="5" t="s">
        <v>657</v>
      </c>
    </row>
    <row r="196" spans="2:4" x14ac:dyDescent="0.25">
      <c r="B196" s="5" t="s">
        <v>658</v>
      </c>
      <c r="C196" s="5" t="s">
        <v>658</v>
      </c>
      <c r="D196" s="5" t="s">
        <v>659</v>
      </c>
    </row>
    <row r="197" spans="2:4" x14ac:dyDescent="0.25">
      <c r="B197" s="5" t="s">
        <v>660</v>
      </c>
      <c r="C197" s="5" t="s">
        <v>661</v>
      </c>
      <c r="D197" s="5" t="s">
        <v>662</v>
      </c>
    </row>
    <row r="198" spans="2:4" x14ac:dyDescent="0.25">
      <c r="B198" s="5" t="s">
        <v>663</v>
      </c>
      <c r="C198" s="5" t="s">
        <v>664</v>
      </c>
      <c r="D198" s="5" t="s">
        <v>665</v>
      </c>
    </row>
    <row r="199" spans="2:4" x14ac:dyDescent="0.25">
      <c r="B199" s="5" t="s">
        <v>666</v>
      </c>
      <c r="C199" s="5" t="s">
        <v>667</v>
      </c>
      <c r="D199" s="5" t="s">
        <v>668</v>
      </c>
    </row>
    <row r="200" spans="2:4" x14ac:dyDescent="0.25">
      <c r="B200" s="5" t="s">
        <v>669</v>
      </c>
      <c r="C200" s="5" t="s">
        <v>670</v>
      </c>
      <c r="D200" s="5" t="s">
        <v>671</v>
      </c>
    </row>
    <row r="201" spans="2:4" x14ac:dyDescent="0.25">
      <c r="B201" s="5" t="s">
        <v>672</v>
      </c>
      <c r="C201" s="5" t="s">
        <v>673</v>
      </c>
      <c r="D201" s="5" t="s">
        <v>674</v>
      </c>
    </row>
    <row r="202" spans="2:4" x14ac:dyDescent="0.25">
      <c r="B202" s="5" t="s">
        <v>675</v>
      </c>
      <c r="C202" s="5" t="s">
        <v>676</v>
      </c>
      <c r="D202" s="5" t="s">
        <v>677</v>
      </c>
    </row>
    <row r="203" spans="2:4" x14ac:dyDescent="0.25">
      <c r="B203" s="5" t="s">
        <v>678</v>
      </c>
      <c r="C203" s="5" t="s">
        <v>679</v>
      </c>
      <c r="D203" s="5" t="s">
        <v>680</v>
      </c>
    </row>
    <row r="204" spans="2:4" x14ac:dyDescent="0.25">
      <c r="B204" s="6" t="s">
        <v>646</v>
      </c>
      <c r="C204" s="9" t="s">
        <v>681</v>
      </c>
      <c r="D204" s="6" t="s">
        <v>682</v>
      </c>
    </row>
    <row r="205" spans="2:4" x14ac:dyDescent="0.25">
      <c r="B205" s="5" t="s">
        <v>684</v>
      </c>
      <c r="C205" s="5" t="s">
        <v>685</v>
      </c>
      <c r="D205" s="5" t="s">
        <v>686</v>
      </c>
    </row>
    <row r="206" spans="2:4" x14ac:dyDescent="0.25">
      <c r="B206" s="5" t="s">
        <v>687</v>
      </c>
      <c r="C206" s="5" t="s">
        <v>688</v>
      </c>
      <c r="D206" s="5" t="s">
        <v>689</v>
      </c>
    </row>
    <row r="207" spans="2:4" x14ac:dyDescent="0.25">
      <c r="B207" s="5" t="s">
        <v>690</v>
      </c>
      <c r="C207" s="5" t="s">
        <v>691</v>
      </c>
      <c r="D207" s="5" t="s">
        <v>692</v>
      </c>
    </row>
    <row r="208" spans="2:4" x14ac:dyDescent="0.25">
      <c r="B208" s="5" t="s">
        <v>693</v>
      </c>
      <c r="C208" s="5" t="s">
        <v>694</v>
      </c>
      <c r="D208" s="5" t="s">
        <v>694</v>
      </c>
    </row>
    <row r="209" spans="2:4" x14ac:dyDescent="0.25">
      <c r="B209" s="5" t="s">
        <v>695</v>
      </c>
      <c r="C209" s="5" t="s">
        <v>695</v>
      </c>
      <c r="D209" s="5" t="s">
        <v>696</v>
      </c>
    </row>
    <row r="210" spans="2:4" x14ac:dyDescent="0.25">
      <c r="B210" s="5" t="s">
        <v>697</v>
      </c>
      <c r="C210" s="5" t="s">
        <v>698</v>
      </c>
      <c r="D210" s="5" t="s">
        <v>699</v>
      </c>
    </row>
    <row r="211" spans="2:4" x14ac:dyDescent="0.25">
      <c r="B211" s="5" t="s">
        <v>700</v>
      </c>
      <c r="C211" s="5" t="s">
        <v>701</v>
      </c>
      <c r="D211" s="5" t="s">
        <v>702</v>
      </c>
    </row>
    <row r="212" spans="2:4" x14ac:dyDescent="0.25">
      <c r="B212" s="5" t="s">
        <v>703</v>
      </c>
      <c r="C212" s="5" t="s">
        <v>704</v>
      </c>
      <c r="D212" s="5" t="s">
        <v>705</v>
      </c>
    </row>
    <row r="213" spans="2:4" x14ac:dyDescent="0.25">
      <c r="B213" s="5" t="s">
        <v>706</v>
      </c>
      <c r="C213" s="5" t="s">
        <v>707</v>
      </c>
      <c r="D213" s="5" t="s">
        <v>708</v>
      </c>
    </row>
    <row r="214" spans="2:4" x14ac:dyDescent="0.25">
      <c r="B214" s="5" t="s">
        <v>709</v>
      </c>
      <c r="C214" s="5" t="s">
        <v>710</v>
      </c>
      <c r="D214" s="5" t="s">
        <v>711</v>
      </c>
    </row>
    <row r="215" spans="2:4" x14ac:dyDescent="0.25">
      <c r="B215" s="5" t="s">
        <v>712</v>
      </c>
      <c r="C215" s="5" t="s">
        <v>713</v>
      </c>
      <c r="D215" s="5" t="s">
        <v>714</v>
      </c>
    </row>
    <row r="216" spans="2:4" x14ac:dyDescent="0.25">
      <c r="B216" s="5" t="s">
        <v>715</v>
      </c>
      <c r="C216" s="5" t="s">
        <v>716</v>
      </c>
      <c r="D216" s="5" t="s">
        <v>717</v>
      </c>
    </row>
    <row r="217" spans="2:4" x14ac:dyDescent="0.25">
      <c r="B217" s="6" t="s">
        <v>683</v>
      </c>
      <c r="C217" s="9" t="s">
        <v>718</v>
      </c>
      <c r="D217" s="6" t="s">
        <v>719</v>
      </c>
    </row>
    <row r="218" spans="2:4" x14ac:dyDescent="0.25">
      <c r="B218" s="5" t="s">
        <v>721</v>
      </c>
      <c r="C218" s="5" t="s">
        <v>722</v>
      </c>
      <c r="D218" s="5" t="s">
        <v>723</v>
      </c>
    </row>
    <row r="219" spans="2:4" x14ac:dyDescent="0.25">
      <c r="B219" s="5" t="s">
        <v>724</v>
      </c>
      <c r="C219" s="5" t="s">
        <v>725</v>
      </c>
      <c r="D219" s="5" t="s">
        <v>726</v>
      </c>
    </row>
    <row r="220" spans="2:4" x14ac:dyDescent="0.25">
      <c r="B220" s="5" t="s">
        <v>727</v>
      </c>
      <c r="C220" s="5" t="s">
        <v>728</v>
      </c>
      <c r="D220" s="5" t="s">
        <v>729</v>
      </c>
    </row>
    <row r="221" spans="2:4" x14ac:dyDescent="0.25">
      <c r="B221" s="5" t="s">
        <v>730</v>
      </c>
      <c r="C221" s="5" t="s">
        <v>731</v>
      </c>
      <c r="D221" s="5" t="s">
        <v>731</v>
      </c>
    </row>
    <row r="222" spans="2:4" x14ac:dyDescent="0.25">
      <c r="B222" s="5" t="s">
        <v>732</v>
      </c>
      <c r="C222" s="5" t="s">
        <v>732</v>
      </c>
      <c r="D222" s="5" t="s">
        <v>733</v>
      </c>
    </row>
    <row r="223" spans="2:4" x14ac:dyDescent="0.25">
      <c r="B223" s="5" t="s">
        <v>734</v>
      </c>
      <c r="C223" s="5" t="s">
        <v>735</v>
      </c>
      <c r="D223" s="5" t="s">
        <v>736</v>
      </c>
    </row>
    <row r="224" spans="2:4" x14ac:dyDescent="0.25">
      <c r="B224" s="5" t="s">
        <v>737</v>
      </c>
      <c r="C224" s="5" t="s">
        <v>738</v>
      </c>
      <c r="D224" s="5" t="s">
        <v>739</v>
      </c>
    </row>
    <row r="225" spans="2:4" x14ac:dyDescent="0.25">
      <c r="B225" s="5" t="s">
        <v>740</v>
      </c>
      <c r="C225" s="5" t="s">
        <v>741</v>
      </c>
      <c r="D225" s="5" t="s">
        <v>742</v>
      </c>
    </row>
    <row r="226" spans="2:4" x14ac:dyDescent="0.25">
      <c r="B226" s="5" t="s">
        <v>743</v>
      </c>
      <c r="C226" s="5" t="s">
        <v>744</v>
      </c>
      <c r="D226" s="5" t="s">
        <v>745</v>
      </c>
    </row>
    <row r="227" spans="2:4" x14ac:dyDescent="0.25">
      <c r="B227" s="5" t="s">
        <v>746</v>
      </c>
      <c r="C227" s="5" t="s">
        <v>747</v>
      </c>
      <c r="D227" s="5" t="s">
        <v>748</v>
      </c>
    </row>
    <row r="228" spans="2:4" x14ac:dyDescent="0.25">
      <c r="B228" s="5" t="s">
        <v>749</v>
      </c>
      <c r="C228" s="5" t="s">
        <v>750</v>
      </c>
      <c r="D228" s="5" t="s">
        <v>751</v>
      </c>
    </row>
    <row r="229" spans="2:4" x14ac:dyDescent="0.25">
      <c r="B229" s="5" t="s">
        <v>752</v>
      </c>
      <c r="C229" s="5" t="s">
        <v>753</v>
      </c>
      <c r="D229" s="5" t="s">
        <v>754</v>
      </c>
    </row>
    <row r="230" spans="2:4" x14ac:dyDescent="0.25">
      <c r="B230" s="6" t="s">
        <v>720</v>
      </c>
      <c r="C230" s="9" t="s">
        <v>755</v>
      </c>
      <c r="D230" s="6" t="s">
        <v>756</v>
      </c>
    </row>
    <row r="231" spans="2:4" x14ac:dyDescent="0.25">
      <c r="B231" s="5" t="s">
        <v>758</v>
      </c>
      <c r="C231" s="5" t="s">
        <v>759</v>
      </c>
      <c r="D231" s="5" t="s">
        <v>760</v>
      </c>
    </row>
    <row r="232" spans="2:4" x14ac:dyDescent="0.25">
      <c r="B232" s="5" t="s">
        <v>761</v>
      </c>
      <c r="C232" s="5" t="s">
        <v>762</v>
      </c>
      <c r="D232" s="5" t="s">
        <v>763</v>
      </c>
    </row>
    <row r="233" spans="2:4" x14ac:dyDescent="0.25">
      <c r="B233" s="5" t="s">
        <v>764</v>
      </c>
      <c r="C233" s="5" t="s">
        <v>765</v>
      </c>
      <c r="D233" s="5" t="s">
        <v>766</v>
      </c>
    </row>
    <row r="234" spans="2:4" x14ac:dyDescent="0.25">
      <c r="B234" s="5" t="s">
        <v>767</v>
      </c>
      <c r="C234" s="5" t="s">
        <v>768</v>
      </c>
      <c r="D234" s="5" t="s">
        <v>768</v>
      </c>
    </row>
    <row r="235" spans="2:4" x14ac:dyDescent="0.25">
      <c r="B235" s="5" t="s">
        <v>769</v>
      </c>
      <c r="C235" s="5" t="s">
        <v>769</v>
      </c>
      <c r="D235" s="5" t="s">
        <v>770</v>
      </c>
    </row>
    <row r="236" spans="2:4" x14ac:dyDescent="0.25">
      <c r="B236" s="5" t="s">
        <v>771</v>
      </c>
      <c r="C236" s="5" t="s">
        <v>772</v>
      </c>
      <c r="D236" s="5" t="s">
        <v>773</v>
      </c>
    </row>
    <row r="237" spans="2:4" x14ac:dyDescent="0.25">
      <c r="B237" s="5" t="s">
        <v>774</v>
      </c>
      <c r="C237" s="5" t="s">
        <v>775</v>
      </c>
      <c r="D237" s="5" t="s">
        <v>776</v>
      </c>
    </row>
    <row r="238" spans="2:4" x14ac:dyDescent="0.25">
      <c r="B238" s="5" t="s">
        <v>777</v>
      </c>
      <c r="C238" s="5" t="s">
        <v>778</v>
      </c>
      <c r="D238" s="5" t="s">
        <v>779</v>
      </c>
    </row>
    <row r="239" spans="2:4" x14ac:dyDescent="0.25">
      <c r="B239" s="5" t="s">
        <v>780</v>
      </c>
      <c r="C239" s="5" t="s">
        <v>781</v>
      </c>
      <c r="D239" s="5" t="s">
        <v>782</v>
      </c>
    </row>
    <row r="240" spans="2:4" x14ac:dyDescent="0.25">
      <c r="B240" s="5" t="s">
        <v>783</v>
      </c>
      <c r="C240" s="5" t="s">
        <v>784</v>
      </c>
      <c r="D240" s="5" t="s">
        <v>785</v>
      </c>
    </row>
    <row r="241" spans="2:4" x14ac:dyDescent="0.25">
      <c r="B241" s="5" t="s">
        <v>786</v>
      </c>
      <c r="C241" s="5" t="s">
        <v>787</v>
      </c>
      <c r="D241" s="5" t="s">
        <v>788</v>
      </c>
    </row>
    <row r="242" spans="2:4" x14ac:dyDescent="0.25">
      <c r="B242" s="5" t="s">
        <v>789</v>
      </c>
      <c r="C242" s="5" t="s">
        <v>790</v>
      </c>
      <c r="D242" s="5" t="s">
        <v>791</v>
      </c>
    </row>
    <row r="243" spans="2:4" x14ac:dyDescent="0.25">
      <c r="B243" s="6" t="s">
        <v>757</v>
      </c>
      <c r="C243" s="9" t="s">
        <v>792</v>
      </c>
      <c r="D243" s="6" t="s">
        <v>793</v>
      </c>
    </row>
    <row r="244" spans="2:4" x14ac:dyDescent="0.25">
      <c r="B244" s="5" t="s">
        <v>795</v>
      </c>
      <c r="C244" s="5" t="s">
        <v>796</v>
      </c>
      <c r="D244" s="5" t="s">
        <v>797</v>
      </c>
    </row>
    <row r="245" spans="2:4" x14ac:dyDescent="0.25">
      <c r="B245" s="5" t="s">
        <v>798</v>
      </c>
      <c r="C245" s="5" t="s">
        <v>799</v>
      </c>
      <c r="D245" s="5" t="s">
        <v>800</v>
      </c>
    </row>
    <row r="246" spans="2:4" x14ac:dyDescent="0.25">
      <c r="B246" s="5" t="s">
        <v>801</v>
      </c>
      <c r="C246" s="5" t="s">
        <v>802</v>
      </c>
      <c r="D246" s="5" t="s">
        <v>803</v>
      </c>
    </row>
    <row r="247" spans="2:4" x14ac:dyDescent="0.25">
      <c r="B247" s="5" t="s">
        <v>804</v>
      </c>
      <c r="C247" s="5" t="s">
        <v>805</v>
      </c>
      <c r="D247" s="5" t="s">
        <v>805</v>
      </c>
    </row>
    <row r="248" spans="2:4" x14ac:dyDescent="0.25">
      <c r="B248" s="5" t="s">
        <v>806</v>
      </c>
      <c r="C248" s="5" t="s">
        <v>806</v>
      </c>
      <c r="D248" s="5" t="s">
        <v>807</v>
      </c>
    </row>
    <row r="249" spans="2:4" x14ac:dyDescent="0.25">
      <c r="B249" s="5" t="s">
        <v>808</v>
      </c>
      <c r="C249" s="5" t="s">
        <v>809</v>
      </c>
      <c r="D249" s="5" t="s">
        <v>810</v>
      </c>
    </row>
    <row r="250" spans="2:4" x14ac:dyDescent="0.25">
      <c r="B250" s="5" t="s">
        <v>811</v>
      </c>
      <c r="C250" s="5" t="s">
        <v>812</v>
      </c>
      <c r="D250" s="5" t="s">
        <v>813</v>
      </c>
    </row>
    <row r="251" spans="2:4" x14ac:dyDescent="0.25">
      <c r="B251" s="5" t="s">
        <v>814</v>
      </c>
      <c r="C251" s="5" t="s">
        <v>815</v>
      </c>
      <c r="D251" s="5" t="s">
        <v>816</v>
      </c>
    </row>
    <row r="252" spans="2:4" x14ac:dyDescent="0.25">
      <c r="B252" s="5" t="s">
        <v>817</v>
      </c>
      <c r="C252" s="5" t="s">
        <v>818</v>
      </c>
      <c r="D252" s="5" t="s">
        <v>819</v>
      </c>
    </row>
    <row r="253" spans="2:4" x14ac:dyDescent="0.25">
      <c r="B253" s="5" t="s">
        <v>820</v>
      </c>
      <c r="C253" s="5" t="s">
        <v>821</v>
      </c>
      <c r="D253" s="5" t="s">
        <v>822</v>
      </c>
    </row>
    <row r="254" spans="2:4" x14ac:dyDescent="0.25">
      <c r="B254" s="5" t="s">
        <v>823</v>
      </c>
      <c r="C254" s="5" t="s">
        <v>824</v>
      </c>
      <c r="D254" s="5" t="s">
        <v>825</v>
      </c>
    </row>
    <row r="255" spans="2:4" x14ac:dyDescent="0.25">
      <c r="B255" s="5" t="s">
        <v>826</v>
      </c>
      <c r="C255" s="5" t="s">
        <v>827</v>
      </c>
      <c r="D255" s="5" t="s">
        <v>828</v>
      </c>
    </row>
    <row r="256" spans="2:4" x14ac:dyDescent="0.25">
      <c r="B256" s="6" t="s">
        <v>794</v>
      </c>
      <c r="C256" s="9" t="s">
        <v>829</v>
      </c>
      <c r="D256" s="6" t="s">
        <v>830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6" workbookViewId="0">
      <selection activeCell="C34" sqref="C34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PAGESAT</vt:lpstr>
      <vt:lpstr>PRANIMET</vt:lpstr>
      <vt:lpstr>L</vt:lpstr>
      <vt:lpstr>Sheet1</vt:lpstr>
      <vt:lpstr>Sheet2</vt:lpstr>
      <vt:lpstr>Sheet3</vt:lpstr>
      <vt:lpstr>PAGESAT!Print_Area</vt:lpstr>
      <vt:lpstr>PRANIMET!Print_Area</vt:lpstr>
      <vt:lpstr>PAGESAT!Print_Titles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Nysret Koca</dc:creator>
  <cp:lastModifiedBy>Zekije Tosuni</cp:lastModifiedBy>
  <cp:lastPrinted>2017-10-09T13:42:42Z</cp:lastPrinted>
  <dcterms:created xsi:type="dcterms:W3CDTF">2015-03-12T08:53:45Z</dcterms:created>
  <dcterms:modified xsi:type="dcterms:W3CDTF">2018-08-23T09:41:38Z</dcterms:modified>
</cp:coreProperties>
</file>